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7060" activeTab="0"/>
  </bookViews>
  <sheets>
    <sheet name="⑤施設別発生状況" sheetId="1" r:id="rId1"/>
  </sheets>
  <definedNames>
    <definedName name="_xlnm.Print_Area" localSheetId="0">'⑤施設別発生状況'!$A$1:$AO$34</definedName>
  </definedNames>
  <calcPr fullCalcOnLoad="1"/>
</workbook>
</file>

<file path=xl/sharedStrings.xml><?xml version="1.0" encoding="utf-8"?>
<sst xmlns="http://schemas.openxmlformats.org/spreadsheetml/2006/main" count="194" uniqueCount="39">
  <si>
    <t>総数</t>
  </si>
  <si>
    <t>-</t>
  </si>
  <si>
    <t>＊　国外、国内外不明の事例は除く</t>
  </si>
  <si>
    <t>（全体）</t>
  </si>
  <si>
    <t>事件数</t>
  </si>
  <si>
    <t>構成割合</t>
  </si>
  <si>
    <t>原因施設が判明したものの構成割合</t>
  </si>
  <si>
    <t>患者数</t>
  </si>
  <si>
    <t>一事件あたりの患者数</t>
  </si>
  <si>
    <t>死者数</t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</si>
  <si>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</si>
  <si>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</si>
  <si>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</si>
  <si>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</si>
  <si>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</si>
  <si>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</si>
  <si>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</si>
  <si>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</si>
  <si>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</si>
  <si>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</si>
  <si>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</si>
  <si>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</si>
  <si>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</si>
  <si>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</si>
  <si>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</si>
  <si>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</si>
  <si>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</si>
  <si>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</si>
  <si>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</si>
  <si>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</si>
  <si>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</si>
  <si>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</si>
  <si>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</si>
  <si>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(２人以上の事例）</t>
  </si>
  <si>
    <t>（１人の事例）</t>
  </si>
  <si>
    <t>(％)</t>
  </si>
  <si>
    <t>％</t>
  </si>
  <si>
    <t>-</t>
  </si>
  <si>
    <t>⑤　平成３０年　原因施設別食中毒発生状況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</si>
</sst>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0_);[Red]\(0\)"/>
    <numFmt numFmtId="181" formatCode="0.0_);[Red]\(0.0\)"/>
  </numFmts>
  <fonts count="43">
    <font>
      <sz val="11"/>
      <name val="ＭＳ Ｐゴシック"/>
      <family val="0"/>
    </font>
    <font>
      <sz val="11"/>
      <color indexed="8"/>
      <name val="ＭＳ Ｐゴシック"/>
      <family val="0"/>
    </font>
    <font>
      <sz val="14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4"/>
      <name val="ＤＨＰ特太ゴシック体"/>
      <family val="0"/>
    </font>
    <font>
      <b/>
      <sz val="12"/>
      <name val="ＭＳ Ｐゴシック"/>
      <family val="0"/>
    </font>
    <font>
      <b/>
      <sz val="11"/>
      <name val="ＭＳ Ｐゴシック"/>
      <family val="0"/>
    </font>
    <font>
      <b/>
      <sz val="9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rgb="FFFF0000"/>
      <name val="ＭＳ Ｐゴシック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 wrapText="1"/>
    </xf>
    <xf numFmtId="177" fontId="7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77" fontId="7" fillId="33" borderId="13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177" fontId="7" fillId="33" borderId="14" xfId="0" applyNumberFormat="1" applyFont="1" applyFill="1" applyBorder="1" applyAlignment="1">
      <alignment horizontal="center" vertical="center" wrapText="1"/>
    </xf>
    <xf numFmtId="178" fontId="0" fillId="34" borderId="15" xfId="0" applyNumberFormat="1" applyFont="1" applyFill="1" applyBorder="1" applyAlignment="1">
      <alignment horizontal="right" vertical="center"/>
    </xf>
    <xf numFmtId="179" fontId="0" fillId="34" borderId="16" xfId="0" applyNumberFormat="1" applyFont="1" applyFill="1" applyBorder="1" applyAlignment="1">
      <alignment horizontal="right" vertical="center"/>
    </xf>
    <xf numFmtId="178" fontId="0" fillId="0" borderId="17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79" fontId="0" fillId="0" borderId="21" xfId="0" applyNumberFormat="1" applyFont="1" applyBorder="1" applyAlignment="1">
      <alignment horizontal="right" vertical="center"/>
    </xf>
    <xf numFmtId="179" fontId="0" fillId="0" borderId="22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178" fontId="0" fillId="0" borderId="3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9" fontId="0" fillId="0" borderId="44" xfId="0" applyNumberFormat="1" applyFont="1" applyBorder="1" applyAlignment="1">
      <alignment horizontal="right" vertical="center"/>
    </xf>
    <xf numFmtId="179" fontId="0" fillId="0" borderId="45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8" fillId="33" borderId="10" xfId="0" applyNumberFormat="1" applyFont="1" applyFill="1" applyBorder="1" applyAlignment="1">
      <alignment horizontal="center" vertical="center" wrapText="1"/>
    </xf>
    <xf numFmtId="178" fontId="0" fillId="34" borderId="30" xfId="0" applyNumberFormat="1" applyFont="1" applyFill="1" applyBorder="1" applyAlignment="1">
      <alignment horizontal="right" vertical="center"/>
    </xf>
    <xf numFmtId="179" fontId="0" fillId="34" borderId="28" xfId="0" applyNumberFormat="1" applyFont="1" applyFill="1" applyBorder="1" applyAlignment="1">
      <alignment horizontal="right" vertical="center"/>
    </xf>
    <xf numFmtId="179" fontId="0" fillId="34" borderId="46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34" borderId="47" xfId="0" applyNumberFormat="1" applyFont="1" applyFill="1" applyBorder="1" applyAlignment="1">
      <alignment vertical="center"/>
    </xf>
    <xf numFmtId="178" fontId="0" fillId="35" borderId="48" xfId="0" applyNumberFormat="1" applyFont="1" applyFill="1" applyBorder="1" applyAlignment="1">
      <alignment vertical="center"/>
    </xf>
    <xf numFmtId="178" fontId="0" fillId="34" borderId="49" xfId="0" applyNumberFormat="1" applyFont="1" applyFill="1" applyBorder="1" applyAlignment="1">
      <alignment vertical="center"/>
    </xf>
    <xf numFmtId="178" fontId="0" fillId="35" borderId="49" xfId="0" applyNumberFormat="1" applyFont="1" applyFill="1" applyBorder="1" applyAlignment="1">
      <alignment vertical="center"/>
    </xf>
    <xf numFmtId="178" fontId="0" fillId="34" borderId="49" xfId="0" applyNumberFormat="1" applyFont="1" applyFill="1" applyBorder="1" applyAlignment="1">
      <alignment horizontal="right" vertical="center"/>
    </xf>
    <xf numFmtId="178" fontId="0" fillId="35" borderId="50" xfId="0" applyNumberFormat="1" applyFont="1" applyFill="1" applyBorder="1" applyAlignment="1">
      <alignment horizontal="right" vertical="center"/>
    </xf>
    <xf numFmtId="178" fontId="0" fillId="34" borderId="51" xfId="0" applyNumberFormat="1" applyFont="1" applyFill="1" applyBorder="1" applyAlignment="1">
      <alignment horizontal="right" vertical="center"/>
    </xf>
    <xf numFmtId="178" fontId="0" fillId="35" borderId="50" xfId="0" applyNumberFormat="1" applyFont="1" applyFill="1" applyBorder="1" applyAlignment="1">
      <alignment vertical="center"/>
    </xf>
    <xf numFmtId="178" fontId="0" fillId="34" borderId="51" xfId="0" applyNumberFormat="1" applyFont="1" applyFill="1" applyBorder="1" applyAlignment="1">
      <alignment vertical="center"/>
    </xf>
    <xf numFmtId="179" fontId="0" fillId="34" borderId="52" xfId="0" applyNumberFormat="1" applyFont="1" applyFill="1" applyBorder="1" applyAlignment="1">
      <alignment horizontal="right" vertical="center"/>
    </xf>
    <xf numFmtId="178" fontId="0" fillId="34" borderId="20" xfId="0" applyNumberFormat="1" applyFont="1" applyFill="1" applyBorder="1" applyAlignment="1">
      <alignment vertical="center"/>
    </xf>
    <xf numFmtId="178" fontId="0" fillId="35" borderId="53" xfId="0" applyNumberFormat="1" applyFont="1" applyFill="1" applyBorder="1" applyAlignment="1">
      <alignment vertical="center"/>
    </xf>
    <xf numFmtId="178" fontId="0" fillId="34" borderId="21" xfId="0" applyNumberFormat="1" applyFont="1" applyFill="1" applyBorder="1" applyAlignment="1">
      <alignment vertical="center"/>
    </xf>
    <xf numFmtId="178" fontId="0" fillId="35" borderId="21" xfId="0" applyNumberFormat="1" applyFont="1" applyFill="1" applyBorder="1" applyAlignment="1">
      <alignment vertical="center"/>
    </xf>
    <xf numFmtId="178" fontId="0" fillId="34" borderId="21" xfId="0" applyNumberFormat="1" applyFont="1" applyFill="1" applyBorder="1" applyAlignment="1">
      <alignment horizontal="right" vertical="center"/>
    </xf>
    <xf numFmtId="178" fontId="0" fillId="35" borderId="26" xfId="0" applyNumberFormat="1" applyFont="1" applyFill="1" applyBorder="1" applyAlignment="1">
      <alignment horizontal="right" vertical="center"/>
    </xf>
    <xf numFmtId="178" fontId="0" fillId="34" borderId="22" xfId="0" applyNumberFormat="1" applyFont="1" applyFill="1" applyBorder="1" applyAlignment="1">
      <alignment horizontal="right" vertical="center"/>
    </xf>
    <xf numFmtId="178" fontId="0" fillId="35" borderId="26" xfId="0" applyNumberFormat="1" applyFont="1" applyFill="1" applyBorder="1" applyAlignment="1">
      <alignment vertical="center"/>
    </xf>
    <xf numFmtId="178" fontId="0" fillId="34" borderId="22" xfId="0" applyNumberFormat="1" applyFont="1" applyFill="1" applyBorder="1" applyAlignment="1">
      <alignment vertical="center"/>
    </xf>
    <xf numFmtId="178" fontId="0" fillId="35" borderId="54" xfId="0" applyNumberFormat="1" applyFont="1" applyFill="1" applyBorder="1" applyAlignment="1">
      <alignment vertical="center"/>
    </xf>
    <xf numFmtId="178" fontId="0" fillId="35" borderId="44" xfId="0" applyNumberFormat="1" applyFont="1" applyFill="1" applyBorder="1" applyAlignment="1">
      <alignment vertical="center"/>
    </xf>
    <xf numFmtId="178" fontId="0" fillId="35" borderId="55" xfId="0" applyNumberFormat="1" applyFont="1" applyFill="1" applyBorder="1" applyAlignment="1">
      <alignment horizontal="right" vertical="center"/>
    </xf>
    <xf numFmtId="178" fontId="0" fillId="0" borderId="2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horizontal="right" vertical="center"/>
    </xf>
    <xf numFmtId="178" fontId="0" fillId="0" borderId="21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178" fontId="0" fillId="35" borderId="53" xfId="0" applyNumberFormat="1" applyFont="1" applyFill="1" applyBorder="1" applyAlignment="1">
      <alignment horizontal="right" vertical="center"/>
    </xf>
    <xf numFmtId="178" fontId="0" fillId="35" borderId="21" xfId="0" applyNumberFormat="1" applyFont="1" applyFill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178" fontId="0" fillId="0" borderId="56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horizontal="right"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7" fontId="42" fillId="0" borderId="0" xfId="0" applyNumberFormat="1" applyFont="1" applyAlignment="1">
      <alignment vertical="center"/>
    </xf>
    <xf numFmtId="177" fontId="8" fillId="33" borderId="14" xfId="0" applyNumberFormat="1" applyFont="1" applyFill="1" applyBorder="1" applyAlignment="1">
      <alignment horizontal="center" vertical="center" wrapText="1"/>
    </xf>
    <xf numFmtId="179" fontId="0" fillId="0" borderId="46" xfId="0" applyNumberFormat="1" applyFont="1" applyFill="1" applyBorder="1" applyAlignment="1">
      <alignment horizontal="right" vertical="center"/>
    </xf>
    <xf numFmtId="179" fontId="0" fillId="0" borderId="57" xfId="0" applyNumberFormat="1" applyFont="1" applyFill="1" applyBorder="1" applyAlignment="1">
      <alignment horizontal="right" vertical="center"/>
    </xf>
    <xf numFmtId="179" fontId="0" fillId="0" borderId="25" xfId="0" applyNumberFormat="1" applyFont="1" applyBorder="1" applyAlignment="1">
      <alignment horizontal="right" vertical="center"/>
    </xf>
    <xf numFmtId="179" fontId="0" fillId="0" borderId="58" xfId="0" applyNumberFormat="1" applyFont="1" applyBorder="1" applyAlignment="1">
      <alignment horizontal="right" vertical="center"/>
    </xf>
    <xf numFmtId="178" fontId="0" fillId="34" borderId="47" xfId="0" applyNumberFormat="1" applyFont="1" applyFill="1" applyBorder="1" applyAlignment="1">
      <alignment horizontal="right" vertical="center"/>
    </xf>
    <xf numFmtId="179" fontId="0" fillId="34" borderId="49" xfId="0" applyNumberFormat="1" applyFont="1" applyFill="1" applyBorder="1" applyAlignment="1">
      <alignment horizontal="right" vertical="center"/>
    </xf>
    <xf numFmtId="179" fontId="0" fillId="34" borderId="51" xfId="0" applyNumberFormat="1" applyFont="1" applyFill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177" fontId="6" fillId="33" borderId="59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78" fontId="0" fillId="34" borderId="62" xfId="0" applyNumberFormat="1" applyFont="1" applyFill="1" applyBorder="1" applyAlignment="1">
      <alignment horizontal="left" vertical="center"/>
    </xf>
    <xf numFmtId="178" fontId="0" fillId="34" borderId="63" xfId="0" applyNumberFormat="1" applyFont="1" applyFill="1" applyBorder="1" applyAlignment="1">
      <alignment horizontal="left" vertical="center"/>
    </xf>
    <xf numFmtId="178" fontId="0" fillId="34" borderId="64" xfId="0" applyNumberFormat="1" applyFont="1" applyFill="1" applyBorder="1" applyAlignment="1">
      <alignment horizontal="left" vertical="center"/>
    </xf>
    <xf numFmtId="178" fontId="0" fillId="34" borderId="65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6"/>
  <sheetViews>
    <sheetView tabSelected="1" zoomScaleSheetLayoutView="100" zoomScalePageLayoutView="0" workbookViewId="0" topLeftCell="A1">
      <selection activeCell="K33" sqref="K33"/>
    </sheetView>
  </sheetViews>
  <sheetFormatPr defaultColWidth="9.00390625" defaultRowHeight="18" customHeight="1"/>
  <cols>
    <col min="1" max="2" width="9.00390625" style="88" customWidth="1"/>
    <col min="3" max="3" width="11.875" style="88" customWidth="1"/>
    <col min="4" max="5" width="9.00390625" style="88" customWidth="1"/>
    <col min="6" max="7" width="8.125" style="88" customWidth="1"/>
    <col min="8" max="8" width="9.00390625" style="88" customWidth="1"/>
    <col min="9" max="11" width="8.125" style="88" customWidth="1"/>
    <col min="12" max="12" width="9.00390625" style="89" customWidth="1"/>
    <col min="13" max="14" width="8.125" style="88" customWidth="1"/>
    <col min="15" max="15" width="1.625" style="88" customWidth="1"/>
    <col min="16" max="18" width="0" style="88" hidden="1" customWidth="1"/>
    <col min="19" max="19" width="8.125" style="88" hidden="1" customWidth="1"/>
    <col min="20" max="22" width="0" style="88" hidden="1" customWidth="1"/>
    <col min="23" max="23" width="8.125" style="88" hidden="1" customWidth="1"/>
    <col min="24" max="26" width="0" style="89" hidden="1" customWidth="1"/>
    <col min="27" max="27" width="8.125" style="89" hidden="1" customWidth="1"/>
    <col min="28" max="28" width="1.625" style="88" hidden="1" customWidth="1"/>
    <col min="29" max="31" width="0" style="88" hidden="1" customWidth="1"/>
    <col min="32" max="32" width="8.125" style="88" hidden="1" customWidth="1"/>
    <col min="33" max="35" width="0" style="88" hidden="1" customWidth="1"/>
    <col min="36" max="36" width="8.125" style="88" hidden="1" customWidth="1"/>
    <col min="37" max="39" width="0" style="88" hidden="1" customWidth="1"/>
    <col min="40" max="40" width="8.125" style="88" hidden="1" customWidth="1"/>
    <col min="41" max="41" width="0" style="88" hidden="1" customWidth="1"/>
    <col min="42" max="16384" width="9.00390625" style="88" customWidth="1"/>
  </cols>
  <sheetData>
    <row r="1" spans="1:29" s="46" customFormat="1" ht="18" customHeight="1">
      <c r="A1" s="1" t="s">
        <v>38</v>
      </c>
      <c r="G1" s="90"/>
      <c r="L1" s="47"/>
      <c r="P1" s="46" t="s">
        <v>33</v>
      </c>
      <c r="X1" s="47"/>
      <c r="Y1" s="47"/>
      <c r="Z1" s="47"/>
      <c r="AA1" s="47"/>
      <c r="AC1" s="46" t="s">
        <v>34</v>
      </c>
    </row>
    <row r="2" spans="1:27" s="46" customFormat="1" ht="18" customHeight="1" thickBot="1">
      <c r="A2" s="2"/>
      <c r="H2" s="46" t="s">
        <v>2</v>
      </c>
      <c r="L2" s="47"/>
      <c r="X2" s="47"/>
      <c r="Y2" s="47"/>
      <c r="Z2" s="47"/>
      <c r="AA2" s="47"/>
    </row>
    <row r="3" spans="1:40" s="9" customFormat="1" ht="54" customHeight="1" thickBot="1">
      <c r="A3" s="101" t="s">
        <v>3</v>
      </c>
      <c r="B3" s="102"/>
      <c r="C3" s="102"/>
      <c r="D3" s="103"/>
      <c r="E3" s="48" t="s">
        <v>4</v>
      </c>
      <c r="F3" s="5" t="s">
        <v>5</v>
      </c>
      <c r="G3" s="8" t="s">
        <v>6</v>
      </c>
      <c r="H3" s="48" t="s">
        <v>7</v>
      </c>
      <c r="I3" s="5" t="s">
        <v>5</v>
      </c>
      <c r="J3" s="5" t="s">
        <v>6</v>
      </c>
      <c r="K3" s="91" t="s">
        <v>8</v>
      </c>
      <c r="L3" s="48" t="s">
        <v>9</v>
      </c>
      <c r="M3" s="5" t="s">
        <v>5</v>
      </c>
      <c r="N3" s="8" t="s">
        <v>6</v>
      </c>
      <c r="P3" s="3" t="s">
        <v>4</v>
      </c>
      <c r="Q3" s="7"/>
      <c r="R3" s="7"/>
      <c r="S3" s="4" t="s">
        <v>35</v>
      </c>
      <c r="T3" s="4" t="s">
        <v>7</v>
      </c>
      <c r="U3" s="4"/>
      <c r="V3" s="4"/>
      <c r="W3" s="4" t="s">
        <v>36</v>
      </c>
      <c r="X3" s="4" t="s">
        <v>9</v>
      </c>
      <c r="Y3" s="10"/>
      <c r="Z3" s="10"/>
      <c r="AA3" s="6" t="s">
        <v>36</v>
      </c>
      <c r="AC3" s="3" t="s">
        <v>4</v>
      </c>
      <c r="AD3" s="7"/>
      <c r="AE3" s="7"/>
      <c r="AF3" s="4" t="s">
        <v>35</v>
      </c>
      <c r="AG3" s="4" t="s">
        <v>7</v>
      </c>
      <c r="AH3" s="4"/>
      <c r="AI3" s="4"/>
      <c r="AJ3" s="4" t="s">
        <v>36</v>
      </c>
      <c r="AK3" s="4" t="s">
        <v>9</v>
      </c>
      <c r="AL3" s="10"/>
      <c r="AM3" s="10"/>
      <c r="AN3" s="6" t="s">
        <v>36</v>
      </c>
    </row>
    <row r="4" spans="1:40" s="52" customFormat="1" ht="18" customHeight="1">
      <c r="A4" s="104" t="s">
        <v>0</v>
      </c>
      <c r="B4" s="105"/>
      <c r="C4" s="105"/>
      <c r="D4" s="105"/>
      <c r="E4" s="96">
        <v>1330</v>
      </c>
      <c r="F4" s="97">
        <v>100</v>
      </c>
      <c r="G4" s="98" t="s">
        <v>37</v>
      </c>
      <c r="H4" s="96">
        <v>17282</v>
      </c>
      <c r="I4" s="97">
        <v>100</v>
      </c>
      <c r="J4" s="97" t="s">
        <v>37</v>
      </c>
      <c r="K4" s="98">
        <f>H4/E4</f>
        <v>12.993984962406016</v>
      </c>
      <c r="L4" s="49">
        <v>3</v>
      </c>
      <c r="M4" s="50">
        <v>100</v>
      </c>
      <c r="N4" s="51" t="s">
        <v>37</v>
      </c>
      <c r="P4" s="53" t="e">
        <f>#REF!</f>
        <v>#REF!</v>
      </c>
      <c r="Q4" s="54" t="e">
        <f>IF(P4="-",0,P4)</f>
        <v>#REF!</v>
      </c>
      <c r="R4" s="54" t="e">
        <f>Q4/Q$4*100</f>
        <v>#REF!</v>
      </c>
      <c r="S4" s="55" t="e">
        <f>IF(R4=0,"-",R4)</f>
        <v>#REF!</v>
      </c>
      <c r="T4" s="55" t="e">
        <f>#REF!</f>
        <v>#REF!</v>
      </c>
      <c r="U4" s="56" t="e">
        <f>IF(T4="-",0,T4)</f>
        <v>#REF!</v>
      </c>
      <c r="V4" s="56" t="e">
        <f>U4/U$4*100</f>
        <v>#REF!</v>
      </c>
      <c r="W4" s="55" t="e">
        <f>IF(V4=0,"-",V4)</f>
        <v>#REF!</v>
      </c>
      <c r="X4" s="57" t="e">
        <f>#REF!</f>
        <v>#REF!</v>
      </c>
      <c r="Y4" s="58" t="e">
        <f>IF(X4="-",0,X4)</f>
        <v>#REF!</v>
      </c>
      <c r="Z4" s="58" t="e">
        <f>Y4/Y$4*100</f>
        <v>#REF!</v>
      </c>
      <c r="AA4" s="59" t="e">
        <f>IF(Z4=0,"-",Z4)</f>
        <v>#REF!</v>
      </c>
      <c r="AC4" s="53" t="e">
        <f>IF(AD4=0,"-",AD4)</f>
        <v>#REF!</v>
      </c>
      <c r="AD4" s="54" t="e">
        <f>#REF!-Q4</f>
        <v>#REF!</v>
      </c>
      <c r="AE4" s="54" t="e">
        <f>AD4/AD$4*100</f>
        <v>#REF!</v>
      </c>
      <c r="AF4" s="55" t="e">
        <f>IF(AE4=0,"-",AE4)</f>
        <v>#REF!</v>
      </c>
      <c r="AG4" s="55" t="e">
        <f>IF(AH4=0,"-",AH4)</f>
        <v>#REF!</v>
      </c>
      <c r="AH4" s="56" t="e">
        <f>#REF!-U4</f>
        <v>#REF!</v>
      </c>
      <c r="AI4" s="56" t="e">
        <f>AH4/AH$4*100</f>
        <v>#REF!</v>
      </c>
      <c r="AJ4" s="55" t="e">
        <f>IF(AI4=0,"-",AI4)</f>
        <v>#REF!</v>
      </c>
      <c r="AK4" s="55" t="e">
        <f>IF(AL4=0,"-",AL4)</f>
        <v>#REF!</v>
      </c>
      <c r="AL4" s="60" t="e">
        <f>#REF!-Y4</f>
        <v>#REF!</v>
      </c>
      <c r="AM4" s="60" t="e">
        <f>AL4/AL$4*100</f>
        <v>#REF!</v>
      </c>
      <c r="AN4" s="61" t="e">
        <f>IF(AM4=0,"-",AM4)</f>
        <v>#REF!</v>
      </c>
    </row>
    <row r="5" spans="1:40" s="52" customFormat="1" ht="14.25" customHeight="1" thickBot="1">
      <c r="A5" s="106" t="s">
        <v>10</v>
      </c>
      <c r="B5" s="107"/>
      <c r="C5" s="107"/>
      <c r="D5" s="107"/>
      <c r="E5" s="11">
        <f>E4-E33</f>
        <v>1142</v>
      </c>
      <c r="F5" s="62">
        <f>E5/1330*100</f>
        <v>85.86466165413535</v>
      </c>
      <c r="G5" s="12">
        <v>100</v>
      </c>
      <c r="H5" s="11">
        <f>H4-H33</f>
        <v>16803</v>
      </c>
      <c r="I5" s="62">
        <f>H5/17282*100</f>
        <v>97.22833005439185</v>
      </c>
      <c r="J5" s="62">
        <v>100</v>
      </c>
      <c r="K5" s="12">
        <f>H5/E5</f>
        <v>14.713660245183888</v>
      </c>
      <c r="L5" s="11">
        <v>3</v>
      </c>
      <c r="M5" s="62">
        <v>100</v>
      </c>
      <c r="N5" s="12">
        <v>100</v>
      </c>
      <c r="P5" s="63" t="e">
        <f>#REF!-#REF!</f>
        <v>#REF!</v>
      </c>
      <c r="Q5" s="64" t="e">
        <f>IF(P5="-",0,P5)</f>
        <v>#REF!</v>
      </c>
      <c r="R5" s="64" t="e">
        <f>Q5/Q$4*100</f>
        <v>#REF!</v>
      </c>
      <c r="S5" s="65" t="e">
        <f>IF(R5=0,"-",R5)</f>
        <v>#REF!</v>
      </c>
      <c r="T5" s="65" t="e">
        <f>#REF!-#REF!</f>
        <v>#REF!</v>
      </c>
      <c r="U5" s="66" t="e">
        <f>IF(T5="-",0,T5)</f>
        <v>#REF!</v>
      </c>
      <c r="V5" s="66" t="e">
        <f>U5/U$4*100</f>
        <v>#REF!</v>
      </c>
      <c r="W5" s="65" t="e">
        <f>IF(V5=0,"-",V5)</f>
        <v>#REF!</v>
      </c>
      <c r="X5" s="67" t="e">
        <f>#REF!-#REF!</f>
        <v>#REF!</v>
      </c>
      <c r="Y5" s="68" t="e">
        <f>IF(X5="-",0,X5)</f>
        <v>#REF!</v>
      </c>
      <c r="Z5" s="68" t="e">
        <f>Y5/Y$4*100</f>
        <v>#REF!</v>
      </c>
      <c r="AA5" s="69" t="e">
        <f>IF(Z5=0,"-",Z5)</f>
        <v>#REF!</v>
      </c>
      <c r="AC5" s="63" t="e">
        <f>IF(AD5=0,"-",AD5)</f>
        <v>#REF!</v>
      </c>
      <c r="AD5" s="64" t="e">
        <f>#REF!-Q5</f>
        <v>#REF!</v>
      </c>
      <c r="AE5" s="64" t="e">
        <f>AD5/AD$4*100</f>
        <v>#REF!</v>
      </c>
      <c r="AF5" s="65" t="e">
        <f>IF(AE5=0,"-",AE5)</f>
        <v>#REF!</v>
      </c>
      <c r="AG5" s="65" t="e">
        <f>IF(AH5=0,"-",AH5)</f>
        <v>#REF!</v>
      </c>
      <c r="AH5" s="66" t="e">
        <f>#REF!-U5</f>
        <v>#REF!</v>
      </c>
      <c r="AI5" s="66" t="e">
        <f>AH5/AH$4*100</f>
        <v>#REF!</v>
      </c>
      <c r="AJ5" s="65" t="e">
        <f>IF(AI5=0,"-",AI5)</f>
        <v>#REF!</v>
      </c>
      <c r="AK5" s="65" t="e">
        <f>IF(AL5=0,"-",AL5)</f>
        <v>#REF!</v>
      </c>
      <c r="AL5" s="70" t="e">
        <f>#REF!-Y5</f>
        <v>#REF!</v>
      </c>
      <c r="AM5" s="70" t="e">
        <f>AL5/AL$4*100</f>
        <v>#REF!</v>
      </c>
      <c r="AN5" s="71" t="e">
        <f>IF(AM5=0,"-",AM5)</f>
        <v>#REF!</v>
      </c>
    </row>
    <row r="6" spans="1:40" s="52" customFormat="1" ht="15" customHeight="1" thickTop="1">
      <c r="A6" s="13" t="s">
        <v>11</v>
      </c>
      <c r="B6" s="14"/>
      <c r="C6" s="14"/>
      <c r="D6" s="15"/>
      <c r="E6" s="16">
        <v>163</v>
      </c>
      <c r="F6" s="17">
        <f aca="true" t="shared" si="0" ref="F6:F33">E6/1330*100</f>
        <v>12.25563909774436</v>
      </c>
      <c r="G6" s="18">
        <f>E6/1142*100</f>
        <v>14.273204903677758</v>
      </c>
      <c r="H6" s="99">
        <v>224</v>
      </c>
      <c r="I6" s="17">
        <f aca="true" t="shared" si="1" ref="I6:I33">H6/17282*100</f>
        <v>1.296146279365814</v>
      </c>
      <c r="J6" s="17">
        <f>H6/16803*100</f>
        <v>1.3330952806046539</v>
      </c>
      <c r="K6" s="92">
        <f>H6/E6</f>
        <v>1.3742331288343559</v>
      </c>
      <c r="L6" s="16">
        <v>3</v>
      </c>
      <c r="M6" s="17">
        <f>L6/3*100</f>
        <v>100</v>
      </c>
      <c r="N6" s="18">
        <v>100</v>
      </c>
      <c r="P6" s="75">
        <v>130</v>
      </c>
      <c r="Q6" s="64">
        <f aca="true" t="shared" si="2" ref="Q6:Q33">IF(P6="-",0,P6)</f>
        <v>130</v>
      </c>
      <c r="R6" s="64" t="e">
        <f aca="true" t="shared" si="3" ref="R6:R33">Q6/Q$4*100</f>
        <v>#REF!</v>
      </c>
      <c r="S6" s="76" t="e">
        <f aca="true" t="shared" si="4" ref="S6:S33">IF(R6=0,"-",R6)</f>
        <v>#REF!</v>
      </c>
      <c r="T6" s="77">
        <v>549</v>
      </c>
      <c r="U6" s="66">
        <f aca="true" t="shared" si="5" ref="U6:U33">IF(T6="-",0,T6)</f>
        <v>549</v>
      </c>
      <c r="V6" s="66" t="e">
        <f aca="true" t="shared" si="6" ref="V6:V33">U6/U$4*100</f>
        <v>#REF!</v>
      </c>
      <c r="W6" s="76" t="e">
        <f aca="true" t="shared" si="7" ref="W6:W33">IF(V6=0,"-",V6)</f>
        <v>#REF!</v>
      </c>
      <c r="X6" s="76">
        <v>5</v>
      </c>
      <c r="Y6" s="68">
        <f aca="true" t="shared" si="8" ref="Y6:Y33">IF(X6="-",0,X6)</f>
        <v>5</v>
      </c>
      <c r="Z6" s="68" t="e">
        <f aca="true" t="shared" si="9" ref="Z6:Z33">Y6/Y$4*100</f>
        <v>#REF!</v>
      </c>
      <c r="AA6" s="78" t="e">
        <f aca="true" t="shared" si="10" ref="AA6:AA33">IF(Z6=0,"-",Z6)</f>
        <v>#REF!</v>
      </c>
      <c r="AC6" s="75" t="e">
        <f aca="true" t="shared" si="11" ref="AC6:AC33">IF(AD6=0,"-",AD6)</f>
        <v>#REF!</v>
      </c>
      <c r="AD6" s="64" t="e">
        <f>#REF!-Q6</f>
        <v>#REF!</v>
      </c>
      <c r="AE6" s="64" t="e">
        <f aca="true" t="shared" si="12" ref="AE6:AE33">AD6/AD$4*100</f>
        <v>#REF!</v>
      </c>
      <c r="AF6" s="77" t="e">
        <f aca="true" t="shared" si="13" ref="AF6:AF33">IF(AE6=0,"-",AE6)</f>
        <v>#REF!</v>
      </c>
      <c r="AG6" s="77" t="e">
        <f aca="true" t="shared" si="14" ref="AG6:AG33">IF(AH6=0,"-",AH6)</f>
        <v>#REF!</v>
      </c>
      <c r="AH6" s="66" t="e">
        <f>#REF!-U6</f>
        <v>#REF!</v>
      </c>
      <c r="AI6" s="66" t="e">
        <f aca="true" t="shared" si="15" ref="AI6:AI33">AH6/AH$4*100</f>
        <v>#REF!</v>
      </c>
      <c r="AJ6" s="77" t="e">
        <f aca="true" t="shared" si="16" ref="AJ6:AJ33">IF(AI6=0,"-",AI6)</f>
        <v>#REF!</v>
      </c>
      <c r="AK6" s="77" t="e">
        <f aca="true" t="shared" si="17" ref="AK6:AK33">IF(AL6=0,"-",AL6)</f>
        <v>#REF!</v>
      </c>
      <c r="AL6" s="70" t="e">
        <f>#REF!-Y6</f>
        <v>#REF!</v>
      </c>
      <c r="AM6" s="70" t="e">
        <f aca="true" t="shared" si="18" ref="AM6:AM33">AL6/AL$4*100</f>
        <v>#REF!</v>
      </c>
      <c r="AN6" s="31" t="e">
        <f aca="true" t="shared" si="19" ref="AN6:AN33">IF(AM6=0,"-",AM6)</f>
        <v>#REF!</v>
      </c>
    </row>
    <row r="7" spans="1:40" s="52" customFormat="1" ht="18" customHeight="1">
      <c r="A7" s="19" t="s">
        <v>12</v>
      </c>
      <c r="B7" s="14" t="s">
        <v>0</v>
      </c>
      <c r="C7" s="14"/>
      <c r="D7" s="15"/>
      <c r="E7" s="16">
        <v>40</v>
      </c>
      <c r="F7" s="17">
        <f t="shared" si="0"/>
        <v>3.007518796992481</v>
      </c>
      <c r="G7" s="18">
        <f aca="true" t="shared" si="20" ref="G7:G33">E7/1142*100</f>
        <v>3.502626970227671</v>
      </c>
      <c r="H7" s="99">
        <v>1959</v>
      </c>
      <c r="I7" s="17">
        <f t="shared" si="1"/>
        <v>11.335493577132276</v>
      </c>
      <c r="J7" s="17">
        <f aca="true" t="shared" si="21" ref="J7:J33">H7/16803*100</f>
        <v>11.658632387073736</v>
      </c>
      <c r="K7" s="92">
        <f aca="true" t="shared" si="22" ref="K7:K31">H7/E7</f>
        <v>48.975</v>
      </c>
      <c r="L7" s="44" t="s">
        <v>1</v>
      </c>
      <c r="M7" s="17" t="s">
        <v>1</v>
      </c>
      <c r="N7" s="18" t="s">
        <v>1</v>
      </c>
      <c r="P7" s="75">
        <v>53</v>
      </c>
      <c r="Q7" s="64">
        <f t="shared" si="2"/>
        <v>53</v>
      </c>
      <c r="R7" s="64" t="e">
        <f t="shared" si="3"/>
        <v>#REF!</v>
      </c>
      <c r="S7" s="76" t="e">
        <f t="shared" si="4"/>
        <v>#REF!</v>
      </c>
      <c r="T7" s="77">
        <v>1550</v>
      </c>
      <c r="U7" s="66">
        <f t="shared" si="5"/>
        <v>1550</v>
      </c>
      <c r="V7" s="66" t="e">
        <f t="shared" si="6"/>
        <v>#REF!</v>
      </c>
      <c r="W7" s="76" t="e">
        <f t="shared" si="7"/>
        <v>#REF!</v>
      </c>
      <c r="X7" s="76" t="s">
        <v>1</v>
      </c>
      <c r="Y7" s="68">
        <f t="shared" si="8"/>
        <v>0</v>
      </c>
      <c r="Z7" s="68" t="e">
        <f t="shared" si="9"/>
        <v>#REF!</v>
      </c>
      <c r="AA7" s="78" t="e">
        <f t="shared" si="10"/>
        <v>#REF!</v>
      </c>
      <c r="AC7" s="75" t="e">
        <f t="shared" si="11"/>
        <v>#REF!</v>
      </c>
      <c r="AD7" s="64" t="e">
        <f>#REF!-Q7</f>
        <v>#REF!</v>
      </c>
      <c r="AE7" s="64" t="e">
        <f t="shared" si="12"/>
        <v>#REF!</v>
      </c>
      <c r="AF7" s="77" t="e">
        <f t="shared" si="13"/>
        <v>#REF!</v>
      </c>
      <c r="AG7" s="77" t="e">
        <f t="shared" si="14"/>
        <v>#REF!</v>
      </c>
      <c r="AH7" s="66" t="e">
        <f>#REF!-U7</f>
        <v>#REF!</v>
      </c>
      <c r="AI7" s="66" t="e">
        <f t="shared" si="15"/>
        <v>#REF!</v>
      </c>
      <c r="AJ7" s="77" t="e">
        <f t="shared" si="16"/>
        <v>#REF!</v>
      </c>
      <c r="AK7" s="76" t="e">
        <f t="shared" si="17"/>
        <v>#REF!</v>
      </c>
      <c r="AL7" s="68" t="e">
        <f>#REF!-Y7</f>
        <v>#REF!</v>
      </c>
      <c r="AM7" s="68" t="e">
        <f t="shared" si="18"/>
        <v>#REF!</v>
      </c>
      <c r="AN7" s="78" t="e">
        <f t="shared" si="19"/>
        <v>#REF!</v>
      </c>
    </row>
    <row r="8" spans="1:40" s="52" customFormat="1" ht="18" customHeight="1">
      <c r="A8" s="20"/>
      <c r="B8" s="21" t="s">
        <v>13</v>
      </c>
      <c r="C8" s="22" t="s">
        <v>14</v>
      </c>
      <c r="D8" s="15"/>
      <c r="E8" s="16">
        <v>8</v>
      </c>
      <c r="F8" s="17">
        <f t="shared" si="0"/>
        <v>0.6015037593984963</v>
      </c>
      <c r="G8" s="18">
        <f t="shared" si="20"/>
        <v>0.7005253940455342</v>
      </c>
      <c r="H8" s="99">
        <v>851</v>
      </c>
      <c r="I8" s="17">
        <f t="shared" si="1"/>
        <v>4.924198588126375</v>
      </c>
      <c r="J8" s="17">
        <f t="shared" si="21"/>
        <v>5.064571802654288</v>
      </c>
      <c r="K8" s="92">
        <f t="shared" si="22"/>
        <v>106.375</v>
      </c>
      <c r="L8" s="16" t="s">
        <v>1</v>
      </c>
      <c r="M8" s="17" t="s">
        <v>1</v>
      </c>
      <c r="N8" s="18" t="s">
        <v>1</v>
      </c>
      <c r="P8" s="75">
        <v>17</v>
      </c>
      <c r="Q8" s="64">
        <f t="shared" si="2"/>
        <v>17</v>
      </c>
      <c r="R8" s="64" t="e">
        <f t="shared" si="3"/>
        <v>#REF!</v>
      </c>
      <c r="S8" s="76" t="e">
        <f t="shared" si="4"/>
        <v>#REF!</v>
      </c>
      <c r="T8" s="77">
        <v>513</v>
      </c>
      <c r="U8" s="66">
        <f t="shared" si="5"/>
        <v>513</v>
      </c>
      <c r="V8" s="66" t="e">
        <f t="shared" si="6"/>
        <v>#REF!</v>
      </c>
      <c r="W8" s="76" t="e">
        <f t="shared" si="7"/>
        <v>#REF!</v>
      </c>
      <c r="X8" s="76" t="s">
        <v>1</v>
      </c>
      <c r="Y8" s="68">
        <f t="shared" si="8"/>
        <v>0</v>
      </c>
      <c r="Z8" s="68" t="e">
        <f t="shared" si="9"/>
        <v>#REF!</v>
      </c>
      <c r="AA8" s="78" t="e">
        <f t="shared" si="10"/>
        <v>#REF!</v>
      </c>
      <c r="AC8" s="79" t="e">
        <f t="shared" si="11"/>
        <v>#REF!</v>
      </c>
      <c r="AD8" s="80" t="e">
        <f>#REF!-Q8</f>
        <v>#REF!</v>
      </c>
      <c r="AE8" s="80" t="e">
        <f t="shared" si="12"/>
        <v>#REF!</v>
      </c>
      <c r="AF8" s="76" t="e">
        <f t="shared" si="13"/>
        <v>#REF!</v>
      </c>
      <c r="AG8" s="76" t="e">
        <f t="shared" si="14"/>
        <v>#REF!</v>
      </c>
      <c r="AH8" s="81" t="e">
        <f>#REF!-U8</f>
        <v>#REF!</v>
      </c>
      <c r="AI8" s="81" t="e">
        <f t="shared" si="15"/>
        <v>#REF!</v>
      </c>
      <c r="AJ8" s="76" t="e">
        <f t="shared" si="16"/>
        <v>#REF!</v>
      </c>
      <c r="AK8" s="76" t="e">
        <f t="shared" si="17"/>
        <v>#REF!</v>
      </c>
      <c r="AL8" s="68" t="e">
        <f>#REF!-Y8</f>
        <v>#REF!</v>
      </c>
      <c r="AM8" s="68" t="e">
        <f t="shared" si="18"/>
        <v>#REF!</v>
      </c>
      <c r="AN8" s="78" t="e">
        <f t="shared" si="19"/>
        <v>#REF!</v>
      </c>
    </row>
    <row r="9" spans="1:40" s="52" customFormat="1" ht="18" customHeight="1">
      <c r="A9" s="20"/>
      <c r="B9" s="23"/>
      <c r="C9" s="22" t="s">
        <v>15</v>
      </c>
      <c r="D9" s="15"/>
      <c r="E9" s="16">
        <v>9</v>
      </c>
      <c r="F9" s="17">
        <f t="shared" si="0"/>
        <v>0.6766917293233082</v>
      </c>
      <c r="G9" s="18">
        <f t="shared" si="20"/>
        <v>0.7880910683012259</v>
      </c>
      <c r="H9" s="99">
        <v>466</v>
      </c>
      <c r="I9" s="17">
        <f t="shared" si="1"/>
        <v>2.6964471704663815</v>
      </c>
      <c r="J9" s="17">
        <f t="shared" si="21"/>
        <v>2.7733142891150386</v>
      </c>
      <c r="K9" s="92">
        <f t="shared" si="22"/>
        <v>51.77777777777778</v>
      </c>
      <c r="L9" s="16" t="s">
        <v>1</v>
      </c>
      <c r="M9" s="17" t="s">
        <v>1</v>
      </c>
      <c r="N9" s="18" t="s">
        <v>1</v>
      </c>
      <c r="P9" s="75">
        <v>9</v>
      </c>
      <c r="Q9" s="64">
        <f t="shared" si="2"/>
        <v>9</v>
      </c>
      <c r="R9" s="64" t="e">
        <f t="shared" si="3"/>
        <v>#REF!</v>
      </c>
      <c r="S9" s="76" t="e">
        <f t="shared" si="4"/>
        <v>#REF!</v>
      </c>
      <c r="T9" s="77">
        <v>471</v>
      </c>
      <c r="U9" s="66">
        <f t="shared" si="5"/>
        <v>471</v>
      </c>
      <c r="V9" s="66" t="e">
        <f t="shared" si="6"/>
        <v>#REF!</v>
      </c>
      <c r="W9" s="76" t="e">
        <f t="shared" si="7"/>
        <v>#REF!</v>
      </c>
      <c r="X9" s="76" t="s">
        <v>1</v>
      </c>
      <c r="Y9" s="68">
        <f t="shared" si="8"/>
        <v>0</v>
      </c>
      <c r="Z9" s="68" t="e">
        <f t="shared" si="9"/>
        <v>#REF!</v>
      </c>
      <c r="AA9" s="78" t="e">
        <f t="shared" si="10"/>
        <v>#REF!</v>
      </c>
      <c r="AC9" s="79" t="e">
        <f t="shared" si="11"/>
        <v>#REF!</v>
      </c>
      <c r="AD9" s="80" t="e">
        <f>#REF!-Q9</f>
        <v>#REF!</v>
      </c>
      <c r="AE9" s="80" t="e">
        <f t="shared" si="12"/>
        <v>#REF!</v>
      </c>
      <c r="AF9" s="76" t="e">
        <f t="shared" si="13"/>
        <v>#REF!</v>
      </c>
      <c r="AG9" s="76" t="e">
        <f t="shared" si="14"/>
        <v>#REF!</v>
      </c>
      <c r="AH9" s="81" t="e">
        <f>#REF!-U9</f>
        <v>#REF!</v>
      </c>
      <c r="AI9" s="81" t="e">
        <f t="shared" si="15"/>
        <v>#REF!</v>
      </c>
      <c r="AJ9" s="76" t="e">
        <f t="shared" si="16"/>
        <v>#REF!</v>
      </c>
      <c r="AK9" s="76" t="e">
        <f t="shared" si="17"/>
        <v>#REF!</v>
      </c>
      <c r="AL9" s="68" t="e">
        <f>#REF!-Y9</f>
        <v>#REF!</v>
      </c>
      <c r="AM9" s="68" t="e">
        <f t="shared" si="18"/>
        <v>#REF!</v>
      </c>
      <c r="AN9" s="78" t="e">
        <f t="shared" si="19"/>
        <v>#REF!</v>
      </c>
    </row>
    <row r="10" spans="1:40" s="52" customFormat="1" ht="18" customHeight="1">
      <c r="A10" s="20"/>
      <c r="B10" s="24"/>
      <c r="C10" s="22" t="s">
        <v>16</v>
      </c>
      <c r="D10" s="15"/>
      <c r="E10" s="16">
        <v>12</v>
      </c>
      <c r="F10" s="17">
        <f t="shared" si="0"/>
        <v>0.9022556390977444</v>
      </c>
      <c r="G10" s="18">
        <f t="shared" si="20"/>
        <v>1.0507880910683012</v>
      </c>
      <c r="H10" s="99">
        <v>398</v>
      </c>
      <c r="I10" s="17">
        <f t="shared" si="1"/>
        <v>2.302974192801759</v>
      </c>
      <c r="J10" s="17">
        <f t="shared" si="21"/>
        <v>2.3686246503600548</v>
      </c>
      <c r="K10" s="92">
        <f t="shared" si="22"/>
        <v>33.166666666666664</v>
      </c>
      <c r="L10" s="45" t="s">
        <v>1</v>
      </c>
      <c r="M10" s="17" t="s">
        <v>1</v>
      </c>
      <c r="N10" s="18" t="s">
        <v>1</v>
      </c>
      <c r="P10" s="75">
        <v>11</v>
      </c>
      <c r="Q10" s="64">
        <f t="shared" si="2"/>
        <v>11</v>
      </c>
      <c r="R10" s="64" t="e">
        <f t="shared" si="3"/>
        <v>#REF!</v>
      </c>
      <c r="S10" s="76" t="e">
        <f t="shared" si="4"/>
        <v>#REF!</v>
      </c>
      <c r="T10" s="77">
        <v>306</v>
      </c>
      <c r="U10" s="66">
        <f t="shared" si="5"/>
        <v>306</v>
      </c>
      <c r="V10" s="66" t="e">
        <f t="shared" si="6"/>
        <v>#REF!</v>
      </c>
      <c r="W10" s="76" t="e">
        <f t="shared" si="7"/>
        <v>#REF!</v>
      </c>
      <c r="X10" s="76" t="s">
        <v>1</v>
      </c>
      <c r="Y10" s="68">
        <f t="shared" si="8"/>
        <v>0</v>
      </c>
      <c r="Z10" s="68" t="e">
        <f t="shared" si="9"/>
        <v>#REF!</v>
      </c>
      <c r="AA10" s="78" t="e">
        <f t="shared" si="10"/>
        <v>#REF!</v>
      </c>
      <c r="AC10" s="79" t="e">
        <f t="shared" si="11"/>
        <v>#REF!</v>
      </c>
      <c r="AD10" s="80" t="e">
        <f>#REF!-Q10</f>
        <v>#REF!</v>
      </c>
      <c r="AE10" s="80" t="e">
        <f t="shared" si="12"/>
        <v>#REF!</v>
      </c>
      <c r="AF10" s="76" t="e">
        <f t="shared" si="13"/>
        <v>#REF!</v>
      </c>
      <c r="AG10" s="76" t="e">
        <f t="shared" si="14"/>
        <v>#REF!</v>
      </c>
      <c r="AH10" s="81" t="e">
        <f>#REF!-U10</f>
        <v>#REF!</v>
      </c>
      <c r="AI10" s="81" t="e">
        <f t="shared" si="15"/>
        <v>#REF!</v>
      </c>
      <c r="AJ10" s="76" t="e">
        <f t="shared" si="16"/>
        <v>#REF!</v>
      </c>
      <c r="AK10" s="76" t="e">
        <f t="shared" si="17"/>
        <v>#REF!</v>
      </c>
      <c r="AL10" s="68" t="e">
        <f>#REF!-Y10</f>
        <v>#REF!</v>
      </c>
      <c r="AM10" s="68" t="e">
        <f t="shared" si="18"/>
        <v>#REF!</v>
      </c>
      <c r="AN10" s="78" t="e">
        <f t="shared" si="19"/>
        <v>#REF!</v>
      </c>
    </row>
    <row r="11" spans="1:40" s="52" customFormat="1" ht="18" customHeight="1">
      <c r="A11" s="20"/>
      <c r="B11" s="22" t="s">
        <v>17</v>
      </c>
      <c r="C11" s="14"/>
      <c r="D11" s="15"/>
      <c r="E11" s="16">
        <v>1</v>
      </c>
      <c r="F11" s="17">
        <f t="shared" si="0"/>
        <v>0.07518796992481204</v>
      </c>
      <c r="G11" s="18">
        <f t="shared" si="20"/>
        <v>0.08756567425569177</v>
      </c>
      <c r="H11" s="99">
        <v>33</v>
      </c>
      <c r="I11" s="17">
        <f t="shared" si="1"/>
        <v>0.19095012151371368</v>
      </c>
      <c r="J11" s="17">
        <f t="shared" si="21"/>
        <v>0.19639350116050705</v>
      </c>
      <c r="K11" s="92">
        <f t="shared" si="22"/>
        <v>33</v>
      </c>
      <c r="L11" s="25" t="s">
        <v>1</v>
      </c>
      <c r="M11" s="17" t="s">
        <v>1</v>
      </c>
      <c r="N11" s="18" t="s">
        <v>1</v>
      </c>
      <c r="P11" s="75">
        <v>3</v>
      </c>
      <c r="Q11" s="64">
        <f t="shared" si="2"/>
        <v>3</v>
      </c>
      <c r="R11" s="64" t="e">
        <f t="shared" si="3"/>
        <v>#REF!</v>
      </c>
      <c r="S11" s="76" t="e">
        <f t="shared" si="4"/>
        <v>#REF!</v>
      </c>
      <c r="T11" s="77">
        <v>51</v>
      </c>
      <c r="U11" s="66">
        <f t="shared" si="5"/>
        <v>51</v>
      </c>
      <c r="V11" s="66" t="e">
        <f t="shared" si="6"/>
        <v>#REF!</v>
      </c>
      <c r="W11" s="76" t="e">
        <f t="shared" si="7"/>
        <v>#REF!</v>
      </c>
      <c r="X11" s="76" t="s">
        <v>1</v>
      </c>
      <c r="Y11" s="68">
        <f t="shared" si="8"/>
        <v>0</v>
      </c>
      <c r="Z11" s="68" t="e">
        <f t="shared" si="9"/>
        <v>#REF!</v>
      </c>
      <c r="AA11" s="78" t="e">
        <f t="shared" si="10"/>
        <v>#REF!</v>
      </c>
      <c r="AC11" s="79" t="e">
        <f t="shared" si="11"/>
        <v>#REF!</v>
      </c>
      <c r="AD11" s="80" t="e">
        <f>#REF!-Q11</f>
        <v>#REF!</v>
      </c>
      <c r="AE11" s="80" t="e">
        <f t="shared" si="12"/>
        <v>#REF!</v>
      </c>
      <c r="AF11" s="76" t="e">
        <f t="shared" si="13"/>
        <v>#REF!</v>
      </c>
      <c r="AG11" s="76" t="e">
        <f t="shared" si="14"/>
        <v>#REF!</v>
      </c>
      <c r="AH11" s="81" t="e">
        <f>#REF!-U11</f>
        <v>#REF!</v>
      </c>
      <c r="AI11" s="81" t="e">
        <f t="shared" si="15"/>
        <v>#REF!</v>
      </c>
      <c r="AJ11" s="76" t="e">
        <f t="shared" si="16"/>
        <v>#REF!</v>
      </c>
      <c r="AK11" s="76" t="e">
        <f t="shared" si="17"/>
        <v>#REF!</v>
      </c>
      <c r="AL11" s="68" t="e">
        <f>#REF!-Y11</f>
        <v>#REF!</v>
      </c>
      <c r="AM11" s="68" t="e">
        <f t="shared" si="18"/>
        <v>#REF!</v>
      </c>
      <c r="AN11" s="78" t="e">
        <f t="shared" si="19"/>
        <v>#REF!</v>
      </c>
    </row>
    <row r="12" spans="1:40" s="52" customFormat="1" ht="18" customHeight="1">
      <c r="A12" s="26"/>
      <c r="B12" s="22" t="s">
        <v>18</v>
      </c>
      <c r="C12" s="14"/>
      <c r="D12" s="15"/>
      <c r="E12" s="16">
        <v>10</v>
      </c>
      <c r="F12" s="17">
        <f t="shared" si="0"/>
        <v>0.7518796992481203</v>
      </c>
      <c r="G12" s="18">
        <f t="shared" si="20"/>
        <v>0.8756567425569177</v>
      </c>
      <c r="H12" s="99">
        <v>211</v>
      </c>
      <c r="I12" s="17">
        <f t="shared" si="1"/>
        <v>1.220923504224048</v>
      </c>
      <c r="J12" s="17">
        <f t="shared" si="21"/>
        <v>1.2557281437838481</v>
      </c>
      <c r="K12" s="92">
        <f t="shared" si="22"/>
        <v>21.1</v>
      </c>
      <c r="L12" s="25" t="s">
        <v>1</v>
      </c>
      <c r="M12" s="17" t="s">
        <v>1</v>
      </c>
      <c r="N12" s="18" t="s">
        <v>1</v>
      </c>
      <c r="P12" s="75">
        <v>13</v>
      </c>
      <c r="Q12" s="64">
        <f t="shared" si="2"/>
        <v>13</v>
      </c>
      <c r="R12" s="64" t="e">
        <f t="shared" si="3"/>
        <v>#REF!</v>
      </c>
      <c r="S12" s="76" t="e">
        <f t="shared" si="4"/>
        <v>#REF!</v>
      </c>
      <c r="T12" s="77">
        <v>209</v>
      </c>
      <c r="U12" s="66">
        <f t="shared" si="5"/>
        <v>209</v>
      </c>
      <c r="V12" s="66" t="e">
        <f t="shared" si="6"/>
        <v>#REF!</v>
      </c>
      <c r="W12" s="76" t="e">
        <f t="shared" si="7"/>
        <v>#REF!</v>
      </c>
      <c r="X12" s="76" t="s">
        <v>1</v>
      </c>
      <c r="Y12" s="68">
        <f t="shared" si="8"/>
        <v>0</v>
      </c>
      <c r="Z12" s="68" t="e">
        <f t="shared" si="9"/>
        <v>#REF!</v>
      </c>
      <c r="AA12" s="78" t="e">
        <f t="shared" si="10"/>
        <v>#REF!</v>
      </c>
      <c r="AC12" s="75" t="e">
        <f t="shared" si="11"/>
        <v>#REF!</v>
      </c>
      <c r="AD12" s="64" t="e">
        <f>#REF!-Q12</f>
        <v>#REF!</v>
      </c>
      <c r="AE12" s="64" t="e">
        <f t="shared" si="12"/>
        <v>#REF!</v>
      </c>
      <c r="AF12" s="77" t="e">
        <f t="shared" si="13"/>
        <v>#REF!</v>
      </c>
      <c r="AG12" s="77" t="e">
        <f t="shared" si="14"/>
        <v>#REF!</v>
      </c>
      <c r="AH12" s="66" t="e">
        <f>#REF!-U12</f>
        <v>#REF!</v>
      </c>
      <c r="AI12" s="66" t="e">
        <f t="shared" si="15"/>
        <v>#REF!</v>
      </c>
      <c r="AJ12" s="77" t="e">
        <f t="shared" si="16"/>
        <v>#REF!</v>
      </c>
      <c r="AK12" s="76" t="e">
        <f t="shared" si="17"/>
        <v>#REF!</v>
      </c>
      <c r="AL12" s="68" t="e">
        <f>#REF!-Y12</f>
        <v>#REF!</v>
      </c>
      <c r="AM12" s="68" t="e">
        <f t="shared" si="18"/>
        <v>#REF!</v>
      </c>
      <c r="AN12" s="78" t="e">
        <f t="shared" si="19"/>
        <v>#REF!</v>
      </c>
    </row>
    <row r="13" spans="1:40" s="52" customFormat="1" ht="18" customHeight="1">
      <c r="A13" s="19" t="s">
        <v>19</v>
      </c>
      <c r="B13" s="14" t="s">
        <v>0</v>
      </c>
      <c r="C13" s="27"/>
      <c r="D13" s="28"/>
      <c r="E13" s="16">
        <v>21</v>
      </c>
      <c r="F13" s="17">
        <f t="shared" si="0"/>
        <v>1.5789473684210527</v>
      </c>
      <c r="G13" s="18">
        <f t="shared" si="20"/>
        <v>1.838879159369527</v>
      </c>
      <c r="H13" s="99">
        <v>1075</v>
      </c>
      <c r="I13" s="17">
        <f t="shared" si="1"/>
        <v>6.220344867492188</v>
      </c>
      <c r="J13" s="17">
        <f t="shared" si="21"/>
        <v>6.397667083258941</v>
      </c>
      <c r="K13" s="92">
        <f t="shared" si="22"/>
        <v>51.19047619047619</v>
      </c>
      <c r="L13" s="25" t="s">
        <v>1</v>
      </c>
      <c r="M13" s="17" t="s">
        <v>1</v>
      </c>
      <c r="N13" s="18" t="s">
        <v>1</v>
      </c>
      <c r="P13" s="75">
        <v>27</v>
      </c>
      <c r="Q13" s="64">
        <f t="shared" si="2"/>
        <v>27</v>
      </c>
      <c r="R13" s="64" t="e">
        <f t="shared" si="3"/>
        <v>#REF!</v>
      </c>
      <c r="S13" s="76" t="e">
        <f t="shared" si="4"/>
        <v>#REF!</v>
      </c>
      <c r="T13" s="77">
        <v>865</v>
      </c>
      <c r="U13" s="66">
        <f t="shared" si="5"/>
        <v>865</v>
      </c>
      <c r="V13" s="66" t="e">
        <f t="shared" si="6"/>
        <v>#REF!</v>
      </c>
      <c r="W13" s="76" t="e">
        <f t="shared" si="7"/>
        <v>#REF!</v>
      </c>
      <c r="X13" s="76" t="s">
        <v>1</v>
      </c>
      <c r="Y13" s="68">
        <f t="shared" si="8"/>
        <v>0</v>
      </c>
      <c r="Z13" s="68" t="e">
        <f t="shared" si="9"/>
        <v>#REF!</v>
      </c>
      <c r="AA13" s="78" t="e">
        <f t="shared" si="10"/>
        <v>#REF!</v>
      </c>
      <c r="AC13" s="79" t="e">
        <f t="shared" si="11"/>
        <v>#REF!</v>
      </c>
      <c r="AD13" s="80" t="e">
        <f>#REF!-Q13</f>
        <v>#REF!</v>
      </c>
      <c r="AE13" s="80" t="e">
        <f t="shared" si="12"/>
        <v>#REF!</v>
      </c>
      <c r="AF13" s="76" t="e">
        <f t="shared" si="13"/>
        <v>#REF!</v>
      </c>
      <c r="AG13" s="76" t="e">
        <f t="shared" si="14"/>
        <v>#REF!</v>
      </c>
      <c r="AH13" s="81" t="e">
        <f>#REF!-U13</f>
        <v>#REF!</v>
      </c>
      <c r="AI13" s="81" t="e">
        <f t="shared" si="15"/>
        <v>#REF!</v>
      </c>
      <c r="AJ13" s="76" t="e">
        <f t="shared" si="16"/>
        <v>#REF!</v>
      </c>
      <c r="AK13" s="76" t="e">
        <f t="shared" si="17"/>
        <v>#REF!</v>
      </c>
      <c r="AL13" s="68" t="e">
        <f>#REF!-Y13</f>
        <v>#REF!</v>
      </c>
      <c r="AM13" s="68" t="e">
        <f t="shared" si="18"/>
        <v>#REF!</v>
      </c>
      <c r="AN13" s="78" t="e">
        <f t="shared" si="19"/>
        <v>#REF!</v>
      </c>
    </row>
    <row r="14" spans="1:40" s="52" customFormat="1" ht="18" customHeight="1">
      <c r="A14" s="20"/>
      <c r="B14" s="29" t="s">
        <v>13</v>
      </c>
      <c r="C14" s="30" t="s">
        <v>20</v>
      </c>
      <c r="D14" s="31" t="s">
        <v>21</v>
      </c>
      <c r="E14" s="16">
        <v>1</v>
      </c>
      <c r="F14" s="17">
        <f t="shared" si="0"/>
        <v>0.07518796992481204</v>
      </c>
      <c r="G14" s="18">
        <f t="shared" si="20"/>
        <v>0.08756567425569177</v>
      </c>
      <c r="H14" s="99">
        <v>36</v>
      </c>
      <c r="I14" s="17">
        <f t="shared" si="1"/>
        <v>0.20830922346950584</v>
      </c>
      <c r="J14" s="17">
        <f t="shared" si="21"/>
        <v>0.21424745581146223</v>
      </c>
      <c r="K14" s="92">
        <f t="shared" si="22"/>
        <v>36</v>
      </c>
      <c r="L14" s="16" t="s">
        <v>1</v>
      </c>
      <c r="M14" s="17" t="s">
        <v>1</v>
      </c>
      <c r="N14" s="18" t="s">
        <v>1</v>
      </c>
      <c r="P14" s="75">
        <v>1</v>
      </c>
      <c r="Q14" s="64">
        <f t="shared" si="2"/>
        <v>1</v>
      </c>
      <c r="R14" s="64" t="e">
        <f t="shared" si="3"/>
        <v>#REF!</v>
      </c>
      <c r="S14" s="76" t="e">
        <f t="shared" si="4"/>
        <v>#REF!</v>
      </c>
      <c r="T14" s="77">
        <v>45</v>
      </c>
      <c r="U14" s="66">
        <f t="shared" si="5"/>
        <v>45</v>
      </c>
      <c r="V14" s="66" t="e">
        <f t="shared" si="6"/>
        <v>#REF!</v>
      </c>
      <c r="W14" s="76" t="e">
        <f t="shared" si="7"/>
        <v>#REF!</v>
      </c>
      <c r="X14" s="76" t="s">
        <v>1</v>
      </c>
      <c r="Y14" s="68">
        <f t="shared" si="8"/>
        <v>0</v>
      </c>
      <c r="Z14" s="68" t="e">
        <f t="shared" si="9"/>
        <v>#REF!</v>
      </c>
      <c r="AA14" s="78" t="e">
        <f t="shared" si="10"/>
        <v>#REF!</v>
      </c>
      <c r="AC14" s="79" t="e">
        <f t="shared" si="11"/>
        <v>#REF!</v>
      </c>
      <c r="AD14" s="80" t="e">
        <f>#REF!-Q14</f>
        <v>#REF!</v>
      </c>
      <c r="AE14" s="80" t="e">
        <f t="shared" si="12"/>
        <v>#REF!</v>
      </c>
      <c r="AF14" s="76" t="e">
        <f t="shared" si="13"/>
        <v>#REF!</v>
      </c>
      <c r="AG14" s="76" t="e">
        <f t="shared" si="14"/>
        <v>#REF!</v>
      </c>
      <c r="AH14" s="81" t="e">
        <f>#REF!-U14</f>
        <v>#REF!</v>
      </c>
      <c r="AI14" s="81" t="e">
        <f t="shared" si="15"/>
        <v>#REF!</v>
      </c>
      <c r="AJ14" s="76" t="e">
        <f t="shared" si="16"/>
        <v>#REF!</v>
      </c>
      <c r="AK14" s="76" t="e">
        <f t="shared" si="17"/>
        <v>#REF!</v>
      </c>
      <c r="AL14" s="68" t="e">
        <f>#REF!-Y14</f>
        <v>#REF!</v>
      </c>
      <c r="AM14" s="68" t="e">
        <f t="shared" si="18"/>
        <v>#REF!</v>
      </c>
      <c r="AN14" s="78" t="e">
        <f t="shared" si="19"/>
        <v>#REF!</v>
      </c>
    </row>
    <row r="15" spans="1:40" s="52" customFormat="1" ht="18" customHeight="1">
      <c r="A15" s="20"/>
      <c r="B15" s="32"/>
      <c r="C15" s="33"/>
      <c r="D15" s="31" t="s">
        <v>22</v>
      </c>
      <c r="E15" s="16">
        <v>3</v>
      </c>
      <c r="F15" s="17">
        <f t="shared" si="0"/>
        <v>0.2255639097744361</v>
      </c>
      <c r="G15" s="18">
        <f t="shared" si="20"/>
        <v>0.2626970227670753</v>
      </c>
      <c r="H15" s="99">
        <v>422</v>
      </c>
      <c r="I15" s="17">
        <f t="shared" si="1"/>
        <v>2.441847008448096</v>
      </c>
      <c r="J15" s="17">
        <f t="shared" si="21"/>
        <v>2.5114562875676962</v>
      </c>
      <c r="K15" s="92">
        <f t="shared" si="22"/>
        <v>140.66666666666666</v>
      </c>
      <c r="L15" s="45" t="s">
        <v>1</v>
      </c>
      <c r="M15" s="17" t="s">
        <v>1</v>
      </c>
      <c r="N15" s="18" t="s">
        <v>1</v>
      </c>
      <c r="P15" s="75">
        <v>3</v>
      </c>
      <c r="Q15" s="64">
        <f t="shared" si="2"/>
        <v>3</v>
      </c>
      <c r="R15" s="64" t="e">
        <f t="shared" si="3"/>
        <v>#REF!</v>
      </c>
      <c r="S15" s="76" t="e">
        <f t="shared" si="4"/>
        <v>#REF!</v>
      </c>
      <c r="T15" s="77">
        <v>67</v>
      </c>
      <c r="U15" s="66">
        <f t="shared" si="5"/>
        <v>67</v>
      </c>
      <c r="V15" s="66" t="e">
        <f t="shared" si="6"/>
        <v>#REF!</v>
      </c>
      <c r="W15" s="76" t="e">
        <f t="shared" si="7"/>
        <v>#REF!</v>
      </c>
      <c r="X15" s="76" t="s">
        <v>1</v>
      </c>
      <c r="Y15" s="68">
        <f t="shared" si="8"/>
        <v>0</v>
      </c>
      <c r="Z15" s="68" t="e">
        <f t="shared" si="9"/>
        <v>#REF!</v>
      </c>
      <c r="AA15" s="78" t="e">
        <f t="shared" si="10"/>
        <v>#REF!</v>
      </c>
      <c r="AC15" s="79" t="e">
        <f t="shared" si="11"/>
        <v>#REF!</v>
      </c>
      <c r="AD15" s="80" t="e">
        <f>#REF!-Q15</f>
        <v>#REF!</v>
      </c>
      <c r="AE15" s="80" t="e">
        <f t="shared" si="12"/>
        <v>#REF!</v>
      </c>
      <c r="AF15" s="76" t="e">
        <f t="shared" si="13"/>
        <v>#REF!</v>
      </c>
      <c r="AG15" s="76" t="e">
        <f t="shared" si="14"/>
        <v>#REF!</v>
      </c>
      <c r="AH15" s="81" t="e">
        <f>#REF!-U15</f>
        <v>#REF!</v>
      </c>
      <c r="AI15" s="81" t="e">
        <f t="shared" si="15"/>
        <v>#REF!</v>
      </c>
      <c r="AJ15" s="76" t="e">
        <f t="shared" si="16"/>
        <v>#REF!</v>
      </c>
      <c r="AK15" s="76" t="e">
        <f t="shared" si="17"/>
        <v>#REF!</v>
      </c>
      <c r="AL15" s="68" t="e">
        <f>#REF!-Y15</f>
        <v>#REF!</v>
      </c>
      <c r="AM15" s="68" t="e">
        <f t="shared" si="18"/>
        <v>#REF!</v>
      </c>
      <c r="AN15" s="78" t="e">
        <f t="shared" si="19"/>
        <v>#REF!</v>
      </c>
    </row>
    <row r="16" spans="1:40" s="52" customFormat="1" ht="18" customHeight="1">
      <c r="A16" s="20"/>
      <c r="B16" s="32"/>
      <c r="C16" s="33"/>
      <c r="D16" s="31" t="s">
        <v>23</v>
      </c>
      <c r="E16" s="16">
        <v>1</v>
      </c>
      <c r="F16" s="17">
        <f t="shared" si="0"/>
        <v>0.07518796992481204</v>
      </c>
      <c r="G16" s="18">
        <f t="shared" si="20"/>
        <v>0.08756567425569177</v>
      </c>
      <c r="H16" s="99">
        <v>56</v>
      </c>
      <c r="I16" s="17">
        <f t="shared" si="1"/>
        <v>0.3240365698414535</v>
      </c>
      <c r="J16" s="17">
        <f t="shared" si="21"/>
        <v>0.33327382015116347</v>
      </c>
      <c r="K16" s="92">
        <f t="shared" si="22"/>
        <v>56</v>
      </c>
      <c r="L16" s="16" t="s">
        <v>1</v>
      </c>
      <c r="M16" s="17" t="s">
        <v>1</v>
      </c>
      <c r="N16" s="18" t="s">
        <v>1</v>
      </c>
      <c r="P16" s="79" t="s">
        <v>1</v>
      </c>
      <c r="Q16" s="80">
        <f t="shared" si="2"/>
        <v>0</v>
      </c>
      <c r="R16" s="80" t="e">
        <f t="shared" si="3"/>
        <v>#REF!</v>
      </c>
      <c r="S16" s="76" t="e">
        <f t="shared" si="4"/>
        <v>#REF!</v>
      </c>
      <c r="T16" s="76" t="s">
        <v>1</v>
      </c>
      <c r="U16" s="81">
        <f t="shared" si="5"/>
        <v>0</v>
      </c>
      <c r="V16" s="81" t="e">
        <f t="shared" si="6"/>
        <v>#REF!</v>
      </c>
      <c r="W16" s="76" t="e">
        <f t="shared" si="7"/>
        <v>#REF!</v>
      </c>
      <c r="X16" s="76" t="s">
        <v>1</v>
      </c>
      <c r="Y16" s="68">
        <f t="shared" si="8"/>
        <v>0</v>
      </c>
      <c r="Z16" s="68" t="e">
        <f t="shared" si="9"/>
        <v>#REF!</v>
      </c>
      <c r="AA16" s="78" t="e">
        <f t="shared" si="10"/>
        <v>#REF!</v>
      </c>
      <c r="AC16" s="79" t="e">
        <f t="shared" si="11"/>
        <v>#REF!</v>
      </c>
      <c r="AD16" s="80" t="e">
        <f>#REF!-Q16</f>
        <v>#REF!</v>
      </c>
      <c r="AE16" s="80" t="e">
        <f t="shared" si="12"/>
        <v>#REF!</v>
      </c>
      <c r="AF16" s="76" t="e">
        <f t="shared" si="13"/>
        <v>#REF!</v>
      </c>
      <c r="AG16" s="76" t="e">
        <f t="shared" si="14"/>
        <v>#REF!</v>
      </c>
      <c r="AH16" s="81" t="e">
        <f>#REF!-U16</f>
        <v>#REF!</v>
      </c>
      <c r="AI16" s="81" t="e">
        <f t="shared" si="15"/>
        <v>#REF!</v>
      </c>
      <c r="AJ16" s="76" t="e">
        <f t="shared" si="16"/>
        <v>#REF!</v>
      </c>
      <c r="AK16" s="76" t="e">
        <f t="shared" si="17"/>
        <v>#REF!</v>
      </c>
      <c r="AL16" s="68" t="e">
        <f>#REF!-Y16</f>
        <v>#REF!</v>
      </c>
      <c r="AM16" s="68" t="e">
        <f t="shared" si="18"/>
        <v>#REF!</v>
      </c>
      <c r="AN16" s="78" t="e">
        <f t="shared" si="19"/>
        <v>#REF!</v>
      </c>
    </row>
    <row r="17" spans="1:40" s="52" customFormat="1" ht="18" customHeight="1">
      <c r="A17" s="20"/>
      <c r="B17" s="32"/>
      <c r="C17" s="34"/>
      <c r="D17" s="31" t="s">
        <v>18</v>
      </c>
      <c r="E17" s="16">
        <v>1</v>
      </c>
      <c r="F17" s="17">
        <f t="shared" si="0"/>
        <v>0.07518796992481204</v>
      </c>
      <c r="G17" s="18">
        <f t="shared" si="20"/>
        <v>0.08756567425569177</v>
      </c>
      <c r="H17" s="99">
        <v>24</v>
      </c>
      <c r="I17" s="17">
        <f t="shared" si="1"/>
        <v>0.13887281564633724</v>
      </c>
      <c r="J17" s="17">
        <f t="shared" si="21"/>
        <v>0.14283163720764147</v>
      </c>
      <c r="K17" s="92">
        <f t="shared" si="22"/>
        <v>24</v>
      </c>
      <c r="L17" s="16" t="s">
        <v>1</v>
      </c>
      <c r="M17" s="17" t="s">
        <v>1</v>
      </c>
      <c r="N17" s="18" t="s">
        <v>1</v>
      </c>
      <c r="P17" s="75">
        <v>6</v>
      </c>
      <c r="Q17" s="64">
        <f t="shared" si="2"/>
        <v>6</v>
      </c>
      <c r="R17" s="64" t="e">
        <f t="shared" si="3"/>
        <v>#REF!</v>
      </c>
      <c r="S17" s="76" t="e">
        <f t="shared" si="4"/>
        <v>#REF!</v>
      </c>
      <c r="T17" s="77">
        <v>266</v>
      </c>
      <c r="U17" s="66">
        <f t="shared" si="5"/>
        <v>266</v>
      </c>
      <c r="V17" s="66" t="e">
        <f t="shared" si="6"/>
        <v>#REF!</v>
      </c>
      <c r="W17" s="76" t="e">
        <f t="shared" si="7"/>
        <v>#REF!</v>
      </c>
      <c r="X17" s="76" t="s">
        <v>1</v>
      </c>
      <c r="Y17" s="68">
        <f t="shared" si="8"/>
        <v>0</v>
      </c>
      <c r="Z17" s="68" t="e">
        <f t="shared" si="9"/>
        <v>#REF!</v>
      </c>
      <c r="AA17" s="78" t="e">
        <f t="shared" si="10"/>
        <v>#REF!</v>
      </c>
      <c r="AC17" s="79" t="e">
        <f t="shared" si="11"/>
        <v>#REF!</v>
      </c>
      <c r="AD17" s="80" t="e">
        <f>#REF!-Q17</f>
        <v>#REF!</v>
      </c>
      <c r="AE17" s="80" t="e">
        <f t="shared" si="12"/>
        <v>#REF!</v>
      </c>
      <c r="AF17" s="76" t="e">
        <f t="shared" si="13"/>
        <v>#REF!</v>
      </c>
      <c r="AG17" s="76" t="e">
        <f t="shared" si="14"/>
        <v>#REF!</v>
      </c>
      <c r="AH17" s="81" t="e">
        <f>#REF!-U17</f>
        <v>#REF!</v>
      </c>
      <c r="AI17" s="81" t="e">
        <f t="shared" si="15"/>
        <v>#REF!</v>
      </c>
      <c r="AJ17" s="76" t="e">
        <f t="shared" si="16"/>
        <v>#REF!</v>
      </c>
      <c r="AK17" s="76" t="e">
        <f t="shared" si="17"/>
        <v>#REF!</v>
      </c>
      <c r="AL17" s="68" t="e">
        <f>#REF!-Y17</f>
        <v>#REF!</v>
      </c>
      <c r="AM17" s="68" t="e">
        <f t="shared" si="18"/>
        <v>#REF!</v>
      </c>
      <c r="AN17" s="78" t="e">
        <f t="shared" si="19"/>
        <v>#REF!</v>
      </c>
    </row>
    <row r="18" spans="1:40" s="52" customFormat="1" ht="18" customHeight="1">
      <c r="A18" s="20"/>
      <c r="B18" s="32"/>
      <c r="C18" s="22" t="s">
        <v>24</v>
      </c>
      <c r="D18" s="15"/>
      <c r="E18" s="16" t="s">
        <v>1</v>
      </c>
      <c r="F18" s="17" t="s">
        <v>37</v>
      </c>
      <c r="G18" s="18" t="s">
        <v>1</v>
      </c>
      <c r="H18" s="99" t="s">
        <v>1</v>
      </c>
      <c r="I18" s="17" t="s">
        <v>37</v>
      </c>
      <c r="J18" s="17" t="s">
        <v>37</v>
      </c>
      <c r="K18" s="17" t="s">
        <v>1</v>
      </c>
      <c r="L18" s="45" t="s">
        <v>1</v>
      </c>
      <c r="M18" s="17" t="s">
        <v>1</v>
      </c>
      <c r="N18" s="18" t="s">
        <v>1</v>
      </c>
      <c r="P18" s="79" t="s">
        <v>1</v>
      </c>
      <c r="Q18" s="80">
        <f t="shared" si="2"/>
        <v>0</v>
      </c>
      <c r="R18" s="80" t="e">
        <f t="shared" si="3"/>
        <v>#REF!</v>
      </c>
      <c r="S18" s="76" t="e">
        <f t="shared" si="4"/>
        <v>#REF!</v>
      </c>
      <c r="T18" s="76" t="s">
        <v>1</v>
      </c>
      <c r="U18" s="81">
        <f t="shared" si="5"/>
        <v>0</v>
      </c>
      <c r="V18" s="81" t="e">
        <f t="shared" si="6"/>
        <v>#REF!</v>
      </c>
      <c r="W18" s="76" t="e">
        <f t="shared" si="7"/>
        <v>#REF!</v>
      </c>
      <c r="X18" s="76" t="s">
        <v>1</v>
      </c>
      <c r="Y18" s="68">
        <f t="shared" si="8"/>
        <v>0</v>
      </c>
      <c r="Z18" s="68" t="e">
        <f t="shared" si="9"/>
        <v>#REF!</v>
      </c>
      <c r="AA18" s="78" t="e">
        <f t="shared" si="10"/>
        <v>#REF!</v>
      </c>
      <c r="AC18" s="79" t="e">
        <f t="shared" si="11"/>
        <v>#REF!</v>
      </c>
      <c r="AD18" s="80" t="e">
        <f>#REF!-Q18</f>
        <v>#REF!</v>
      </c>
      <c r="AE18" s="80" t="e">
        <f t="shared" si="12"/>
        <v>#REF!</v>
      </c>
      <c r="AF18" s="76" t="e">
        <f t="shared" si="13"/>
        <v>#REF!</v>
      </c>
      <c r="AG18" s="76" t="e">
        <f t="shared" si="14"/>
        <v>#REF!</v>
      </c>
      <c r="AH18" s="81" t="e">
        <f>#REF!-U18</f>
        <v>#REF!</v>
      </c>
      <c r="AI18" s="81" t="e">
        <f t="shared" si="15"/>
        <v>#REF!</v>
      </c>
      <c r="AJ18" s="76" t="e">
        <f t="shared" si="16"/>
        <v>#REF!</v>
      </c>
      <c r="AK18" s="76" t="e">
        <f t="shared" si="17"/>
        <v>#REF!</v>
      </c>
      <c r="AL18" s="68" t="e">
        <f>#REF!-Y18</f>
        <v>#REF!</v>
      </c>
      <c r="AM18" s="68" t="e">
        <f t="shared" si="18"/>
        <v>#REF!</v>
      </c>
      <c r="AN18" s="78" t="e">
        <f t="shared" si="19"/>
        <v>#REF!</v>
      </c>
    </row>
    <row r="19" spans="1:40" s="52" customFormat="1" ht="18" customHeight="1">
      <c r="A19" s="20"/>
      <c r="B19" s="35"/>
      <c r="C19" s="22" t="s">
        <v>18</v>
      </c>
      <c r="D19" s="15"/>
      <c r="E19" s="16">
        <v>1</v>
      </c>
      <c r="F19" s="17">
        <f t="shared" si="0"/>
        <v>0.07518796992481204</v>
      </c>
      <c r="G19" s="18">
        <f t="shared" si="20"/>
        <v>0.08756567425569177</v>
      </c>
      <c r="H19" s="99">
        <v>157</v>
      </c>
      <c r="I19" s="17">
        <f t="shared" si="1"/>
        <v>0.9084596690197894</v>
      </c>
      <c r="J19" s="17">
        <f t="shared" si="21"/>
        <v>0.9343569600666547</v>
      </c>
      <c r="K19" s="92">
        <f t="shared" si="22"/>
        <v>157</v>
      </c>
      <c r="L19" s="16" t="s">
        <v>1</v>
      </c>
      <c r="M19" s="17" t="s">
        <v>1</v>
      </c>
      <c r="N19" s="18" t="s">
        <v>1</v>
      </c>
      <c r="P19" s="75">
        <v>1</v>
      </c>
      <c r="Q19" s="64">
        <f t="shared" si="2"/>
        <v>1</v>
      </c>
      <c r="R19" s="64" t="e">
        <f t="shared" si="3"/>
        <v>#REF!</v>
      </c>
      <c r="S19" s="76" t="e">
        <f t="shared" si="4"/>
        <v>#REF!</v>
      </c>
      <c r="T19" s="77">
        <v>23</v>
      </c>
      <c r="U19" s="66">
        <f t="shared" si="5"/>
        <v>23</v>
      </c>
      <c r="V19" s="66" t="e">
        <f t="shared" si="6"/>
        <v>#REF!</v>
      </c>
      <c r="W19" s="76" t="e">
        <f t="shared" si="7"/>
        <v>#REF!</v>
      </c>
      <c r="X19" s="76" t="s">
        <v>1</v>
      </c>
      <c r="Y19" s="68">
        <f t="shared" si="8"/>
        <v>0</v>
      </c>
      <c r="Z19" s="68" t="e">
        <f t="shared" si="9"/>
        <v>#REF!</v>
      </c>
      <c r="AA19" s="78" t="e">
        <f t="shared" si="10"/>
        <v>#REF!</v>
      </c>
      <c r="AC19" s="79" t="e">
        <f t="shared" si="11"/>
        <v>#REF!</v>
      </c>
      <c r="AD19" s="80" t="e">
        <f>#REF!-Q19</f>
        <v>#REF!</v>
      </c>
      <c r="AE19" s="80" t="e">
        <f t="shared" si="12"/>
        <v>#REF!</v>
      </c>
      <c r="AF19" s="76" t="e">
        <f t="shared" si="13"/>
        <v>#REF!</v>
      </c>
      <c r="AG19" s="76" t="e">
        <f t="shared" si="14"/>
        <v>#REF!</v>
      </c>
      <c r="AH19" s="81" t="e">
        <f>#REF!-U19</f>
        <v>#REF!</v>
      </c>
      <c r="AI19" s="81" t="e">
        <f t="shared" si="15"/>
        <v>#REF!</v>
      </c>
      <c r="AJ19" s="76" t="e">
        <f t="shared" si="16"/>
        <v>#REF!</v>
      </c>
      <c r="AK19" s="76" t="e">
        <f t="shared" si="17"/>
        <v>#REF!</v>
      </c>
      <c r="AL19" s="68" t="e">
        <f>#REF!-Y19</f>
        <v>#REF!</v>
      </c>
      <c r="AM19" s="68" t="e">
        <f t="shared" si="18"/>
        <v>#REF!</v>
      </c>
      <c r="AN19" s="78" t="e">
        <f t="shared" si="19"/>
        <v>#REF!</v>
      </c>
    </row>
    <row r="20" spans="1:40" s="52" customFormat="1" ht="18" customHeight="1">
      <c r="A20" s="20"/>
      <c r="B20" s="22" t="s">
        <v>17</v>
      </c>
      <c r="C20" s="14"/>
      <c r="D20" s="15"/>
      <c r="E20" s="16">
        <v>2</v>
      </c>
      <c r="F20" s="17">
        <f t="shared" si="0"/>
        <v>0.15037593984962408</v>
      </c>
      <c r="G20" s="18">
        <f t="shared" si="20"/>
        <v>0.17513134851138354</v>
      </c>
      <c r="H20" s="99">
        <v>47</v>
      </c>
      <c r="I20" s="17">
        <f t="shared" si="1"/>
        <v>0.27195926397407705</v>
      </c>
      <c r="J20" s="17">
        <f t="shared" si="21"/>
        <v>0.2797119561982979</v>
      </c>
      <c r="K20" s="92">
        <f t="shared" si="22"/>
        <v>23.5</v>
      </c>
      <c r="L20" s="45" t="s">
        <v>1</v>
      </c>
      <c r="M20" s="17" t="s">
        <v>1</v>
      </c>
      <c r="N20" s="18" t="s">
        <v>1</v>
      </c>
      <c r="P20" s="75">
        <v>7</v>
      </c>
      <c r="Q20" s="64">
        <f t="shared" si="2"/>
        <v>7</v>
      </c>
      <c r="R20" s="64" t="e">
        <f t="shared" si="3"/>
        <v>#REF!</v>
      </c>
      <c r="S20" s="76" t="e">
        <f t="shared" si="4"/>
        <v>#REF!</v>
      </c>
      <c r="T20" s="77">
        <v>273</v>
      </c>
      <c r="U20" s="66">
        <f t="shared" si="5"/>
        <v>273</v>
      </c>
      <c r="V20" s="66" t="e">
        <f t="shared" si="6"/>
        <v>#REF!</v>
      </c>
      <c r="W20" s="76" t="e">
        <f t="shared" si="7"/>
        <v>#REF!</v>
      </c>
      <c r="X20" s="76" t="s">
        <v>1</v>
      </c>
      <c r="Y20" s="68">
        <f t="shared" si="8"/>
        <v>0</v>
      </c>
      <c r="Z20" s="68" t="e">
        <f t="shared" si="9"/>
        <v>#REF!</v>
      </c>
      <c r="AA20" s="78" t="e">
        <f t="shared" si="10"/>
        <v>#REF!</v>
      </c>
      <c r="AC20" s="79" t="e">
        <f t="shared" si="11"/>
        <v>#REF!</v>
      </c>
      <c r="AD20" s="80" t="e">
        <f>#REF!-Q20</f>
        <v>#REF!</v>
      </c>
      <c r="AE20" s="80" t="e">
        <f t="shared" si="12"/>
        <v>#REF!</v>
      </c>
      <c r="AF20" s="76" t="e">
        <f t="shared" si="13"/>
        <v>#REF!</v>
      </c>
      <c r="AG20" s="76" t="e">
        <f t="shared" si="14"/>
        <v>#REF!</v>
      </c>
      <c r="AH20" s="81" t="e">
        <f>#REF!-U20</f>
        <v>#REF!</v>
      </c>
      <c r="AI20" s="81" t="e">
        <f t="shared" si="15"/>
        <v>#REF!</v>
      </c>
      <c r="AJ20" s="76" t="e">
        <f t="shared" si="16"/>
        <v>#REF!</v>
      </c>
      <c r="AK20" s="76" t="e">
        <f t="shared" si="17"/>
        <v>#REF!</v>
      </c>
      <c r="AL20" s="68" t="e">
        <f>#REF!-Y20</f>
        <v>#REF!</v>
      </c>
      <c r="AM20" s="68" t="e">
        <f t="shared" si="18"/>
        <v>#REF!</v>
      </c>
      <c r="AN20" s="78" t="e">
        <f t="shared" si="19"/>
        <v>#REF!</v>
      </c>
    </row>
    <row r="21" spans="1:40" s="52" customFormat="1" ht="18" customHeight="1">
      <c r="A21" s="26"/>
      <c r="B21" s="22" t="s">
        <v>18</v>
      </c>
      <c r="C21" s="14"/>
      <c r="D21" s="15"/>
      <c r="E21" s="16">
        <v>12</v>
      </c>
      <c r="F21" s="17">
        <f t="shared" si="0"/>
        <v>0.9022556390977444</v>
      </c>
      <c r="G21" s="18">
        <f t="shared" si="20"/>
        <v>1.0507880910683012</v>
      </c>
      <c r="H21" s="99">
        <v>333</v>
      </c>
      <c r="I21" s="17">
        <f t="shared" si="1"/>
        <v>1.926860317092929</v>
      </c>
      <c r="J21" s="17">
        <f t="shared" si="21"/>
        <v>1.9817889662560257</v>
      </c>
      <c r="K21" s="92">
        <f t="shared" si="22"/>
        <v>27.75</v>
      </c>
      <c r="L21" s="16" t="s">
        <v>1</v>
      </c>
      <c r="M21" s="17" t="s">
        <v>1</v>
      </c>
      <c r="N21" s="18" t="s">
        <v>1</v>
      </c>
      <c r="P21" s="75">
        <v>9</v>
      </c>
      <c r="Q21" s="64">
        <f t="shared" si="2"/>
        <v>9</v>
      </c>
      <c r="R21" s="64" t="e">
        <f t="shared" si="3"/>
        <v>#REF!</v>
      </c>
      <c r="S21" s="76" t="e">
        <f t="shared" si="4"/>
        <v>#REF!</v>
      </c>
      <c r="T21" s="77">
        <v>191</v>
      </c>
      <c r="U21" s="66">
        <f t="shared" si="5"/>
        <v>191</v>
      </c>
      <c r="V21" s="66" t="e">
        <f t="shared" si="6"/>
        <v>#REF!</v>
      </c>
      <c r="W21" s="76" t="e">
        <f t="shared" si="7"/>
        <v>#REF!</v>
      </c>
      <c r="X21" s="76" t="s">
        <v>1</v>
      </c>
      <c r="Y21" s="68">
        <f t="shared" si="8"/>
        <v>0</v>
      </c>
      <c r="Z21" s="68" t="e">
        <f t="shared" si="9"/>
        <v>#REF!</v>
      </c>
      <c r="AA21" s="78" t="e">
        <f t="shared" si="10"/>
        <v>#REF!</v>
      </c>
      <c r="AC21" s="79" t="e">
        <f t="shared" si="11"/>
        <v>#REF!</v>
      </c>
      <c r="AD21" s="80" t="e">
        <f>#REF!-Q21</f>
        <v>#REF!</v>
      </c>
      <c r="AE21" s="80" t="e">
        <f t="shared" si="12"/>
        <v>#REF!</v>
      </c>
      <c r="AF21" s="76" t="e">
        <f t="shared" si="13"/>
        <v>#REF!</v>
      </c>
      <c r="AG21" s="76" t="e">
        <f t="shared" si="14"/>
        <v>#REF!</v>
      </c>
      <c r="AH21" s="81" t="e">
        <f>#REF!-U21</f>
        <v>#REF!</v>
      </c>
      <c r="AI21" s="81" t="e">
        <f t="shared" si="15"/>
        <v>#REF!</v>
      </c>
      <c r="AJ21" s="76" t="e">
        <f t="shared" si="16"/>
        <v>#REF!</v>
      </c>
      <c r="AK21" s="76" t="e">
        <f t="shared" si="17"/>
        <v>#REF!</v>
      </c>
      <c r="AL21" s="68" t="e">
        <f>#REF!-Y21</f>
        <v>#REF!</v>
      </c>
      <c r="AM21" s="68" t="e">
        <f t="shared" si="18"/>
        <v>#REF!</v>
      </c>
      <c r="AN21" s="78" t="e">
        <f t="shared" si="19"/>
        <v>#REF!</v>
      </c>
    </row>
    <row r="22" spans="1:40" s="52" customFormat="1" ht="18" customHeight="1">
      <c r="A22" s="19" t="s">
        <v>25</v>
      </c>
      <c r="B22" s="14" t="s">
        <v>0</v>
      </c>
      <c r="C22" s="14"/>
      <c r="D22" s="15"/>
      <c r="E22" s="16">
        <v>5</v>
      </c>
      <c r="F22" s="17">
        <f t="shared" si="0"/>
        <v>0.37593984962406013</v>
      </c>
      <c r="G22" s="18">
        <f t="shared" si="20"/>
        <v>0.43782837127845886</v>
      </c>
      <c r="H22" s="99">
        <v>103</v>
      </c>
      <c r="I22" s="17">
        <f t="shared" si="1"/>
        <v>0.5959958338155307</v>
      </c>
      <c r="J22" s="17">
        <f t="shared" si="21"/>
        <v>0.6129857763494614</v>
      </c>
      <c r="K22" s="92">
        <f t="shared" si="22"/>
        <v>20.6</v>
      </c>
      <c r="L22" s="45" t="s">
        <v>1</v>
      </c>
      <c r="M22" s="17" t="s">
        <v>1</v>
      </c>
      <c r="N22" s="18" t="s">
        <v>1</v>
      </c>
      <c r="P22" s="75">
        <v>17</v>
      </c>
      <c r="Q22" s="64">
        <f t="shared" si="2"/>
        <v>17</v>
      </c>
      <c r="R22" s="64" t="e">
        <f t="shared" si="3"/>
        <v>#REF!</v>
      </c>
      <c r="S22" s="76" t="e">
        <f t="shared" si="4"/>
        <v>#REF!</v>
      </c>
      <c r="T22" s="77">
        <v>834</v>
      </c>
      <c r="U22" s="66">
        <f t="shared" si="5"/>
        <v>834</v>
      </c>
      <c r="V22" s="66" t="e">
        <f t="shared" si="6"/>
        <v>#REF!</v>
      </c>
      <c r="W22" s="76" t="e">
        <f t="shared" si="7"/>
        <v>#REF!</v>
      </c>
      <c r="X22" s="76">
        <v>9</v>
      </c>
      <c r="Y22" s="68">
        <f t="shared" si="8"/>
        <v>9</v>
      </c>
      <c r="Z22" s="68" t="e">
        <f t="shared" si="9"/>
        <v>#REF!</v>
      </c>
      <c r="AA22" s="78" t="e">
        <f t="shared" si="10"/>
        <v>#REF!</v>
      </c>
      <c r="AC22" s="79" t="e">
        <f t="shared" si="11"/>
        <v>#REF!</v>
      </c>
      <c r="AD22" s="80" t="e">
        <f>#REF!-Q22</f>
        <v>#REF!</v>
      </c>
      <c r="AE22" s="80" t="e">
        <f t="shared" si="12"/>
        <v>#REF!</v>
      </c>
      <c r="AF22" s="76" t="e">
        <f t="shared" si="13"/>
        <v>#REF!</v>
      </c>
      <c r="AG22" s="76" t="e">
        <f t="shared" si="14"/>
        <v>#REF!</v>
      </c>
      <c r="AH22" s="81" t="e">
        <f>#REF!-U22</f>
        <v>#REF!</v>
      </c>
      <c r="AI22" s="81" t="e">
        <f t="shared" si="15"/>
        <v>#REF!</v>
      </c>
      <c r="AJ22" s="76" t="e">
        <f t="shared" si="16"/>
        <v>#REF!</v>
      </c>
      <c r="AK22" s="76" t="e">
        <f t="shared" si="17"/>
        <v>#REF!</v>
      </c>
      <c r="AL22" s="68" t="e">
        <f>#REF!-Y22</f>
        <v>#REF!</v>
      </c>
      <c r="AM22" s="68" t="e">
        <f t="shared" si="18"/>
        <v>#REF!</v>
      </c>
      <c r="AN22" s="78" t="e">
        <f t="shared" si="19"/>
        <v>#REF!</v>
      </c>
    </row>
    <row r="23" spans="1:40" s="52" customFormat="1" ht="18" customHeight="1">
      <c r="A23" s="20"/>
      <c r="B23" s="22" t="s">
        <v>13</v>
      </c>
      <c r="C23" s="14"/>
      <c r="D23" s="15"/>
      <c r="E23" s="16">
        <v>4</v>
      </c>
      <c r="F23" s="17">
        <f t="shared" si="0"/>
        <v>0.30075187969924816</v>
      </c>
      <c r="G23" s="18">
        <f t="shared" si="20"/>
        <v>0.3502626970227671</v>
      </c>
      <c r="H23" s="99">
        <v>90</v>
      </c>
      <c r="I23" s="17">
        <f t="shared" si="1"/>
        <v>0.5207730586737647</v>
      </c>
      <c r="J23" s="17">
        <f t="shared" si="21"/>
        <v>0.5356186395286556</v>
      </c>
      <c r="K23" s="92">
        <f t="shared" si="22"/>
        <v>22.5</v>
      </c>
      <c r="L23" s="25" t="s">
        <v>1</v>
      </c>
      <c r="M23" s="17" t="s">
        <v>1</v>
      </c>
      <c r="N23" s="18" t="s">
        <v>1</v>
      </c>
      <c r="P23" s="75">
        <v>17</v>
      </c>
      <c r="Q23" s="64">
        <f t="shared" si="2"/>
        <v>17</v>
      </c>
      <c r="R23" s="64" t="e">
        <f t="shared" si="3"/>
        <v>#REF!</v>
      </c>
      <c r="S23" s="76" t="e">
        <f t="shared" si="4"/>
        <v>#REF!</v>
      </c>
      <c r="T23" s="77">
        <v>834</v>
      </c>
      <c r="U23" s="66">
        <f t="shared" si="5"/>
        <v>834</v>
      </c>
      <c r="V23" s="66" t="e">
        <f t="shared" si="6"/>
        <v>#REF!</v>
      </c>
      <c r="W23" s="76" t="e">
        <f t="shared" si="7"/>
        <v>#REF!</v>
      </c>
      <c r="X23" s="76">
        <v>9</v>
      </c>
      <c r="Y23" s="68">
        <f t="shared" si="8"/>
        <v>9</v>
      </c>
      <c r="Z23" s="68" t="e">
        <f t="shared" si="9"/>
        <v>#REF!</v>
      </c>
      <c r="AA23" s="78" t="e">
        <f t="shared" si="10"/>
        <v>#REF!</v>
      </c>
      <c r="AC23" s="79" t="e">
        <f t="shared" si="11"/>
        <v>#REF!</v>
      </c>
      <c r="AD23" s="80" t="e">
        <f>#REF!-Q23</f>
        <v>#REF!</v>
      </c>
      <c r="AE23" s="80" t="e">
        <f t="shared" si="12"/>
        <v>#REF!</v>
      </c>
      <c r="AF23" s="76" t="e">
        <f t="shared" si="13"/>
        <v>#REF!</v>
      </c>
      <c r="AG23" s="76" t="e">
        <f t="shared" si="14"/>
        <v>#REF!</v>
      </c>
      <c r="AH23" s="81" t="e">
        <f>#REF!-U23</f>
        <v>#REF!</v>
      </c>
      <c r="AI23" s="81" t="e">
        <f t="shared" si="15"/>
        <v>#REF!</v>
      </c>
      <c r="AJ23" s="76" t="e">
        <f t="shared" si="16"/>
        <v>#REF!</v>
      </c>
      <c r="AK23" s="76" t="e">
        <f t="shared" si="17"/>
        <v>#REF!</v>
      </c>
      <c r="AL23" s="68" t="e">
        <f>#REF!-Y23</f>
        <v>#REF!</v>
      </c>
      <c r="AM23" s="68" t="e">
        <f t="shared" si="18"/>
        <v>#REF!</v>
      </c>
      <c r="AN23" s="78" t="e">
        <f t="shared" si="19"/>
        <v>#REF!</v>
      </c>
    </row>
    <row r="24" spans="1:40" s="52" customFormat="1" ht="18" customHeight="1">
      <c r="A24" s="20"/>
      <c r="B24" s="22" t="s">
        <v>17</v>
      </c>
      <c r="C24" s="14"/>
      <c r="D24" s="15"/>
      <c r="E24" s="16" t="s">
        <v>1</v>
      </c>
      <c r="F24" s="17" t="s">
        <v>37</v>
      </c>
      <c r="G24" s="18" t="s">
        <v>1</v>
      </c>
      <c r="H24" s="99" t="s">
        <v>1</v>
      </c>
      <c r="I24" s="17" t="s">
        <v>37</v>
      </c>
      <c r="J24" s="17" t="s">
        <v>37</v>
      </c>
      <c r="K24" s="17" t="s">
        <v>1</v>
      </c>
      <c r="L24" s="25" t="s">
        <v>1</v>
      </c>
      <c r="M24" s="17" t="s">
        <v>1</v>
      </c>
      <c r="N24" s="18" t="s">
        <v>1</v>
      </c>
      <c r="P24" s="79" t="s">
        <v>1</v>
      </c>
      <c r="Q24" s="80">
        <f t="shared" si="2"/>
        <v>0</v>
      </c>
      <c r="R24" s="80" t="e">
        <f t="shared" si="3"/>
        <v>#REF!</v>
      </c>
      <c r="S24" s="76" t="e">
        <f t="shared" si="4"/>
        <v>#REF!</v>
      </c>
      <c r="T24" s="76" t="s">
        <v>1</v>
      </c>
      <c r="U24" s="81">
        <f t="shared" si="5"/>
        <v>0</v>
      </c>
      <c r="V24" s="81" t="e">
        <f t="shared" si="6"/>
        <v>#REF!</v>
      </c>
      <c r="W24" s="76" t="e">
        <f t="shared" si="7"/>
        <v>#REF!</v>
      </c>
      <c r="X24" s="76" t="s">
        <v>1</v>
      </c>
      <c r="Y24" s="68">
        <f t="shared" si="8"/>
        <v>0</v>
      </c>
      <c r="Z24" s="68" t="e">
        <f t="shared" si="9"/>
        <v>#REF!</v>
      </c>
      <c r="AA24" s="78" t="e">
        <f t="shared" si="10"/>
        <v>#REF!</v>
      </c>
      <c r="AC24" s="79" t="e">
        <f t="shared" si="11"/>
        <v>#REF!</v>
      </c>
      <c r="AD24" s="80" t="e">
        <f>#REF!-Q24</f>
        <v>#REF!</v>
      </c>
      <c r="AE24" s="80" t="e">
        <f t="shared" si="12"/>
        <v>#REF!</v>
      </c>
      <c r="AF24" s="76" t="e">
        <f t="shared" si="13"/>
        <v>#REF!</v>
      </c>
      <c r="AG24" s="76" t="e">
        <f t="shared" si="14"/>
        <v>#REF!</v>
      </c>
      <c r="AH24" s="81" t="e">
        <f>#REF!-U24</f>
        <v>#REF!</v>
      </c>
      <c r="AI24" s="81" t="e">
        <f t="shared" si="15"/>
        <v>#REF!</v>
      </c>
      <c r="AJ24" s="76" t="e">
        <f t="shared" si="16"/>
        <v>#REF!</v>
      </c>
      <c r="AK24" s="76" t="e">
        <f t="shared" si="17"/>
        <v>#REF!</v>
      </c>
      <c r="AL24" s="68" t="e">
        <f>#REF!-Y24</f>
        <v>#REF!</v>
      </c>
      <c r="AM24" s="68" t="e">
        <f t="shared" si="18"/>
        <v>#REF!</v>
      </c>
      <c r="AN24" s="78" t="e">
        <f t="shared" si="19"/>
        <v>#REF!</v>
      </c>
    </row>
    <row r="25" spans="1:40" s="52" customFormat="1" ht="18" customHeight="1">
      <c r="A25" s="26"/>
      <c r="B25" s="22" t="s">
        <v>18</v>
      </c>
      <c r="C25" s="14"/>
      <c r="D25" s="15"/>
      <c r="E25" s="16">
        <v>1</v>
      </c>
      <c r="F25" s="17">
        <f t="shared" si="0"/>
        <v>0.07518796992481204</v>
      </c>
      <c r="G25" s="18">
        <f t="shared" si="20"/>
        <v>0.08756567425569177</v>
      </c>
      <c r="H25" s="99">
        <v>13</v>
      </c>
      <c r="I25" s="17">
        <f t="shared" si="1"/>
        <v>0.07522277514176601</v>
      </c>
      <c r="J25" s="17">
        <f t="shared" si="21"/>
        <v>0.07736713682080582</v>
      </c>
      <c r="K25" s="92">
        <f t="shared" si="22"/>
        <v>13</v>
      </c>
      <c r="L25" s="16" t="s">
        <v>1</v>
      </c>
      <c r="M25" s="17" t="s">
        <v>1</v>
      </c>
      <c r="N25" s="18" t="s">
        <v>1</v>
      </c>
      <c r="P25" s="79" t="s">
        <v>1</v>
      </c>
      <c r="Q25" s="80">
        <f t="shared" si="2"/>
        <v>0</v>
      </c>
      <c r="R25" s="80" t="e">
        <f t="shared" si="3"/>
        <v>#REF!</v>
      </c>
      <c r="S25" s="76" t="e">
        <f t="shared" si="4"/>
        <v>#REF!</v>
      </c>
      <c r="T25" s="76" t="s">
        <v>1</v>
      </c>
      <c r="U25" s="81">
        <f t="shared" si="5"/>
        <v>0</v>
      </c>
      <c r="V25" s="81" t="e">
        <f t="shared" si="6"/>
        <v>#REF!</v>
      </c>
      <c r="W25" s="76" t="e">
        <f t="shared" si="7"/>
        <v>#REF!</v>
      </c>
      <c r="X25" s="76" t="s">
        <v>1</v>
      </c>
      <c r="Y25" s="68">
        <f t="shared" si="8"/>
        <v>0</v>
      </c>
      <c r="Z25" s="68" t="e">
        <f t="shared" si="9"/>
        <v>#REF!</v>
      </c>
      <c r="AA25" s="78" t="e">
        <f t="shared" si="10"/>
        <v>#REF!</v>
      </c>
      <c r="AC25" s="79" t="e">
        <f t="shared" si="11"/>
        <v>#REF!</v>
      </c>
      <c r="AD25" s="80" t="e">
        <f>#REF!-Q25</f>
        <v>#REF!</v>
      </c>
      <c r="AE25" s="80" t="e">
        <f t="shared" si="12"/>
        <v>#REF!</v>
      </c>
      <c r="AF25" s="76" t="e">
        <f t="shared" si="13"/>
        <v>#REF!</v>
      </c>
      <c r="AG25" s="76" t="e">
        <f t="shared" si="14"/>
        <v>#REF!</v>
      </c>
      <c r="AH25" s="81" t="e">
        <f>#REF!-U25</f>
        <v>#REF!</v>
      </c>
      <c r="AI25" s="81" t="e">
        <f t="shared" si="15"/>
        <v>#REF!</v>
      </c>
      <c r="AJ25" s="76" t="e">
        <f t="shared" si="16"/>
        <v>#REF!</v>
      </c>
      <c r="AK25" s="76" t="e">
        <f t="shared" si="17"/>
        <v>#REF!</v>
      </c>
      <c r="AL25" s="68" t="e">
        <f>#REF!-Y25</f>
        <v>#REF!</v>
      </c>
      <c r="AM25" s="68" t="e">
        <f t="shared" si="18"/>
        <v>#REF!</v>
      </c>
      <c r="AN25" s="78" t="e">
        <f t="shared" si="19"/>
        <v>#REF!</v>
      </c>
    </row>
    <row r="26" spans="1:40" s="52" customFormat="1" ht="18" customHeight="1">
      <c r="A26" s="13" t="s">
        <v>26</v>
      </c>
      <c r="B26" s="14"/>
      <c r="C26" s="14"/>
      <c r="D26" s="15"/>
      <c r="E26" s="16">
        <v>31</v>
      </c>
      <c r="F26" s="17">
        <f t="shared" si="0"/>
        <v>2.330827067669173</v>
      </c>
      <c r="G26" s="18">
        <f t="shared" si="20"/>
        <v>2.714535901926445</v>
      </c>
      <c r="H26" s="99">
        <v>1266</v>
      </c>
      <c r="I26" s="17">
        <f t="shared" si="1"/>
        <v>7.325541025344289</v>
      </c>
      <c r="J26" s="17">
        <f t="shared" si="21"/>
        <v>7.534368862703089</v>
      </c>
      <c r="K26" s="92">
        <f t="shared" si="22"/>
        <v>40.83870967741935</v>
      </c>
      <c r="L26" s="16" t="s">
        <v>1</v>
      </c>
      <c r="M26" s="17" t="s">
        <v>1</v>
      </c>
      <c r="N26" s="18" t="s">
        <v>1</v>
      </c>
      <c r="P26" s="75">
        <v>97</v>
      </c>
      <c r="Q26" s="64">
        <f t="shared" si="2"/>
        <v>97</v>
      </c>
      <c r="R26" s="64" t="e">
        <f t="shared" si="3"/>
        <v>#REF!</v>
      </c>
      <c r="S26" s="76" t="e">
        <f t="shared" si="4"/>
        <v>#REF!</v>
      </c>
      <c r="T26" s="77">
        <v>3863</v>
      </c>
      <c r="U26" s="66">
        <f t="shared" si="5"/>
        <v>3863</v>
      </c>
      <c r="V26" s="66" t="e">
        <f t="shared" si="6"/>
        <v>#REF!</v>
      </c>
      <c r="W26" s="76" t="e">
        <f t="shared" si="7"/>
        <v>#REF!</v>
      </c>
      <c r="X26" s="76" t="s">
        <v>1</v>
      </c>
      <c r="Y26" s="68">
        <f t="shared" si="8"/>
        <v>0</v>
      </c>
      <c r="Z26" s="68" t="e">
        <f t="shared" si="9"/>
        <v>#REF!</v>
      </c>
      <c r="AA26" s="78" t="e">
        <f t="shared" si="10"/>
        <v>#REF!</v>
      </c>
      <c r="AC26" s="79" t="e">
        <f t="shared" si="11"/>
        <v>#REF!</v>
      </c>
      <c r="AD26" s="80" t="e">
        <f>#REF!-Q26</f>
        <v>#REF!</v>
      </c>
      <c r="AE26" s="80" t="e">
        <f t="shared" si="12"/>
        <v>#REF!</v>
      </c>
      <c r="AF26" s="76" t="e">
        <f t="shared" si="13"/>
        <v>#REF!</v>
      </c>
      <c r="AG26" s="76" t="e">
        <f t="shared" si="14"/>
        <v>#REF!</v>
      </c>
      <c r="AH26" s="81" t="e">
        <f>#REF!-U26</f>
        <v>#REF!</v>
      </c>
      <c r="AI26" s="81" t="e">
        <f t="shared" si="15"/>
        <v>#REF!</v>
      </c>
      <c r="AJ26" s="76" t="e">
        <f t="shared" si="16"/>
        <v>#REF!</v>
      </c>
      <c r="AK26" s="76" t="e">
        <f t="shared" si="17"/>
        <v>#REF!</v>
      </c>
      <c r="AL26" s="68" t="e">
        <f>#REF!-Y26</f>
        <v>#REF!</v>
      </c>
      <c r="AM26" s="68" t="e">
        <f t="shared" si="18"/>
        <v>#REF!</v>
      </c>
      <c r="AN26" s="78" t="e">
        <f t="shared" si="19"/>
        <v>#REF!</v>
      </c>
    </row>
    <row r="27" spans="1:40" s="52" customFormat="1" ht="18" customHeight="1">
      <c r="A27" s="36" t="s">
        <v>27</v>
      </c>
      <c r="B27" s="37"/>
      <c r="C27" s="37"/>
      <c r="D27" s="38"/>
      <c r="E27" s="16">
        <v>722</v>
      </c>
      <c r="F27" s="17">
        <f t="shared" si="0"/>
        <v>54.285714285714285</v>
      </c>
      <c r="G27" s="18">
        <f t="shared" si="20"/>
        <v>63.22241681260946</v>
      </c>
      <c r="H27" s="99">
        <v>8580</v>
      </c>
      <c r="I27" s="17">
        <f t="shared" si="1"/>
        <v>49.64703159356556</v>
      </c>
      <c r="J27" s="17">
        <f t="shared" si="21"/>
        <v>51.06231030173183</v>
      </c>
      <c r="K27" s="92">
        <f t="shared" si="22"/>
        <v>11.88365650969529</v>
      </c>
      <c r="L27" s="45" t="s">
        <v>1</v>
      </c>
      <c r="M27" s="17" t="s">
        <v>1</v>
      </c>
      <c r="N27" s="18" t="s">
        <v>1</v>
      </c>
      <c r="P27" s="75">
        <v>461</v>
      </c>
      <c r="Q27" s="64">
        <f t="shared" si="2"/>
        <v>461</v>
      </c>
      <c r="R27" s="64" t="e">
        <f t="shared" si="3"/>
        <v>#REF!</v>
      </c>
      <c r="S27" s="76" t="e">
        <f t="shared" si="4"/>
        <v>#REF!</v>
      </c>
      <c r="T27" s="77">
        <v>11867</v>
      </c>
      <c r="U27" s="66">
        <f t="shared" si="5"/>
        <v>11867</v>
      </c>
      <c r="V27" s="66" t="e">
        <f t="shared" si="6"/>
        <v>#REF!</v>
      </c>
      <c r="W27" s="76" t="e">
        <f t="shared" si="7"/>
        <v>#REF!</v>
      </c>
      <c r="X27" s="76" t="s">
        <v>1</v>
      </c>
      <c r="Y27" s="68">
        <f t="shared" si="8"/>
        <v>0</v>
      </c>
      <c r="Z27" s="68" t="e">
        <f t="shared" si="9"/>
        <v>#REF!</v>
      </c>
      <c r="AA27" s="78" t="e">
        <f t="shared" si="10"/>
        <v>#REF!</v>
      </c>
      <c r="AC27" s="75" t="e">
        <f t="shared" si="11"/>
        <v>#REF!</v>
      </c>
      <c r="AD27" s="64" t="e">
        <f>#REF!-Q27</f>
        <v>#REF!</v>
      </c>
      <c r="AE27" s="64" t="e">
        <f t="shared" si="12"/>
        <v>#REF!</v>
      </c>
      <c r="AF27" s="77" t="e">
        <f t="shared" si="13"/>
        <v>#REF!</v>
      </c>
      <c r="AG27" s="77" t="e">
        <f t="shared" si="14"/>
        <v>#REF!</v>
      </c>
      <c r="AH27" s="66" t="e">
        <f>#REF!-U27</f>
        <v>#REF!</v>
      </c>
      <c r="AI27" s="66" t="e">
        <f t="shared" si="15"/>
        <v>#REF!</v>
      </c>
      <c r="AJ27" s="77" t="e">
        <f t="shared" si="16"/>
        <v>#REF!</v>
      </c>
      <c r="AK27" s="76" t="e">
        <f t="shared" si="17"/>
        <v>#REF!</v>
      </c>
      <c r="AL27" s="68" t="e">
        <f>#REF!-Y27</f>
        <v>#REF!</v>
      </c>
      <c r="AM27" s="68" t="e">
        <f t="shared" si="18"/>
        <v>#REF!</v>
      </c>
      <c r="AN27" s="78" t="e">
        <f t="shared" si="19"/>
        <v>#REF!</v>
      </c>
    </row>
    <row r="28" spans="1:40" s="52" customFormat="1" ht="18" customHeight="1">
      <c r="A28" s="13" t="s">
        <v>28</v>
      </c>
      <c r="B28" s="14"/>
      <c r="C28" s="14"/>
      <c r="D28" s="15"/>
      <c r="E28" s="16">
        <v>106</v>
      </c>
      <c r="F28" s="17">
        <f t="shared" si="0"/>
        <v>7.969924812030076</v>
      </c>
      <c r="G28" s="18">
        <f t="shared" si="20"/>
        <v>9.281961471103326</v>
      </c>
      <c r="H28" s="99">
        <v>173</v>
      </c>
      <c r="I28" s="17">
        <f t="shared" si="1"/>
        <v>1.0010415461173476</v>
      </c>
      <c r="J28" s="17">
        <f t="shared" si="21"/>
        <v>1.0295780515384159</v>
      </c>
      <c r="K28" s="92">
        <f t="shared" si="22"/>
        <v>1.6320754716981132</v>
      </c>
      <c r="L28" s="25" t="s">
        <v>1</v>
      </c>
      <c r="M28" s="17" t="s">
        <v>1</v>
      </c>
      <c r="N28" s="18" t="s">
        <v>1</v>
      </c>
      <c r="P28" s="75">
        <v>4</v>
      </c>
      <c r="Q28" s="64">
        <f t="shared" si="2"/>
        <v>4</v>
      </c>
      <c r="R28" s="64" t="e">
        <f t="shared" si="3"/>
        <v>#REF!</v>
      </c>
      <c r="S28" s="76" t="e">
        <f t="shared" si="4"/>
        <v>#REF!</v>
      </c>
      <c r="T28" s="77">
        <v>44</v>
      </c>
      <c r="U28" s="66">
        <f t="shared" si="5"/>
        <v>44</v>
      </c>
      <c r="V28" s="66" t="e">
        <f t="shared" si="6"/>
        <v>#REF!</v>
      </c>
      <c r="W28" s="76" t="e">
        <f t="shared" si="7"/>
        <v>#REF!</v>
      </c>
      <c r="X28" s="76" t="s">
        <v>1</v>
      </c>
      <c r="Y28" s="68">
        <f t="shared" si="8"/>
        <v>0</v>
      </c>
      <c r="Z28" s="68" t="e">
        <f t="shared" si="9"/>
        <v>#REF!</v>
      </c>
      <c r="AA28" s="78" t="e">
        <f t="shared" si="10"/>
        <v>#REF!</v>
      </c>
      <c r="AC28" s="75" t="e">
        <f t="shared" si="11"/>
        <v>#REF!</v>
      </c>
      <c r="AD28" s="64" t="e">
        <f>#REF!-Q28</f>
        <v>#REF!</v>
      </c>
      <c r="AE28" s="64" t="e">
        <f t="shared" si="12"/>
        <v>#REF!</v>
      </c>
      <c r="AF28" s="77" t="e">
        <f t="shared" si="13"/>
        <v>#REF!</v>
      </c>
      <c r="AG28" s="77" t="e">
        <f t="shared" si="14"/>
        <v>#REF!</v>
      </c>
      <c r="AH28" s="66" t="e">
        <f>#REF!-U28</f>
        <v>#REF!</v>
      </c>
      <c r="AI28" s="66" t="e">
        <f t="shared" si="15"/>
        <v>#REF!</v>
      </c>
      <c r="AJ28" s="77" t="e">
        <f t="shared" si="16"/>
        <v>#REF!</v>
      </c>
      <c r="AK28" s="76" t="e">
        <f t="shared" si="17"/>
        <v>#REF!</v>
      </c>
      <c r="AL28" s="68" t="e">
        <f>#REF!-Y28</f>
        <v>#REF!</v>
      </c>
      <c r="AM28" s="68" t="e">
        <f t="shared" si="18"/>
        <v>#REF!</v>
      </c>
      <c r="AN28" s="78" t="e">
        <f t="shared" si="19"/>
        <v>#REF!</v>
      </c>
    </row>
    <row r="29" spans="1:40" s="52" customFormat="1" ht="18" customHeight="1">
      <c r="A29" s="36" t="s">
        <v>29</v>
      </c>
      <c r="B29" s="37"/>
      <c r="C29" s="37"/>
      <c r="D29" s="38"/>
      <c r="E29" s="16">
        <v>11</v>
      </c>
      <c r="F29" s="17">
        <f>E29/1330*100</f>
        <v>0.8270676691729323</v>
      </c>
      <c r="G29" s="18">
        <f t="shared" si="20"/>
        <v>0.9632224168126094</v>
      </c>
      <c r="H29" s="99">
        <v>345</v>
      </c>
      <c r="I29" s="17">
        <f t="shared" si="1"/>
        <v>1.9962967249160979</v>
      </c>
      <c r="J29" s="17">
        <f t="shared" si="21"/>
        <v>2.0532047848598465</v>
      </c>
      <c r="K29" s="92">
        <f t="shared" si="22"/>
        <v>31.363636363636363</v>
      </c>
      <c r="L29" s="25" t="s">
        <v>1</v>
      </c>
      <c r="M29" s="17" t="s">
        <v>1</v>
      </c>
      <c r="N29" s="18" t="s">
        <v>1</v>
      </c>
      <c r="P29" s="75">
        <v>11</v>
      </c>
      <c r="Q29" s="64">
        <f t="shared" si="2"/>
        <v>11</v>
      </c>
      <c r="R29" s="64" t="e">
        <f t="shared" si="3"/>
        <v>#REF!</v>
      </c>
      <c r="S29" s="76" t="e">
        <f t="shared" si="4"/>
        <v>#REF!</v>
      </c>
      <c r="T29" s="77">
        <v>1066</v>
      </c>
      <c r="U29" s="66">
        <f t="shared" si="5"/>
        <v>1066</v>
      </c>
      <c r="V29" s="66" t="e">
        <f t="shared" si="6"/>
        <v>#REF!</v>
      </c>
      <c r="W29" s="76" t="e">
        <f t="shared" si="7"/>
        <v>#REF!</v>
      </c>
      <c r="X29" s="76" t="s">
        <v>1</v>
      </c>
      <c r="Y29" s="68">
        <f t="shared" si="8"/>
        <v>0</v>
      </c>
      <c r="Z29" s="68" t="e">
        <f t="shared" si="9"/>
        <v>#REF!</v>
      </c>
      <c r="AA29" s="78" t="e">
        <f t="shared" si="10"/>
        <v>#REF!</v>
      </c>
      <c r="AC29" s="79" t="e">
        <f t="shared" si="11"/>
        <v>#REF!</v>
      </c>
      <c r="AD29" s="80" t="e">
        <f>#REF!-Q29</f>
        <v>#REF!</v>
      </c>
      <c r="AE29" s="80" t="e">
        <f t="shared" si="12"/>
        <v>#REF!</v>
      </c>
      <c r="AF29" s="76" t="e">
        <f t="shared" si="13"/>
        <v>#REF!</v>
      </c>
      <c r="AG29" s="76" t="e">
        <f t="shared" si="14"/>
        <v>#REF!</v>
      </c>
      <c r="AH29" s="81" t="e">
        <f>#REF!-U29</f>
        <v>#REF!</v>
      </c>
      <c r="AI29" s="81" t="e">
        <f t="shared" si="15"/>
        <v>#REF!</v>
      </c>
      <c r="AJ29" s="76" t="e">
        <f t="shared" si="16"/>
        <v>#REF!</v>
      </c>
      <c r="AK29" s="76" t="e">
        <f t="shared" si="17"/>
        <v>#REF!</v>
      </c>
      <c r="AL29" s="68" t="e">
        <f>#REF!-Y29</f>
        <v>#REF!</v>
      </c>
      <c r="AM29" s="68" t="e">
        <f t="shared" si="18"/>
        <v>#REF!</v>
      </c>
      <c r="AN29" s="78" t="e">
        <f t="shared" si="19"/>
        <v>#REF!</v>
      </c>
    </row>
    <row r="30" spans="1:40" s="52" customFormat="1" ht="18" customHeight="1">
      <c r="A30" s="13" t="s">
        <v>30</v>
      </c>
      <c r="B30" s="14"/>
      <c r="C30" s="14"/>
      <c r="D30" s="15"/>
      <c r="E30" s="16">
        <v>30</v>
      </c>
      <c r="F30" s="17">
        <f t="shared" si="0"/>
        <v>2.2556390977443606</v>
      </c>
      <c r="G30" s="18">
        <f t="shared" si="20"/>
        <v>2.626970227670753</v>
      </c>
      <c r="H30" s="99">
        <v>2682</v>
      </c>
      <c r="I30" s="17">
        <f t="shared" si="1"/>
        <v>15.519037148478185</v>
      </c>
      <c r="J30" s="17">
        <f t="shared" si="21"/>
        <v>15.961435457953938</v>
      </c>
      <c r="K30" s="92">
        <f>H30/E30</f>
        <v>89.4</v>
      </c>
      <c r="L30" s="25" t="s">
        <v>1</v>
      </c>
      <c r="M30" s="17" t="s">
        <v>1</v>
      </c>
      <c r="N30" s="18" t="s">
        <v>1</v>
      </c>
      <c r="P30" s="75">
        <v>50</v>
      </c>
      <c r="Q30" s="64">
        <f t="shared" si="2"/>
        <v>50</v>
      </c>
      <c r="R30" s="64" t="e">
        <f t="shared" si="3"/>
        <v>#REF!</v>
      </c>
      <c r="S30" s="76" t="e">
        <f t="shared" si="4"/>
        <v>#REF!</v>
      </c>
      <c r="T30" s="77">
        <v>4485</v>
      </c>
      <c r="U30" s="66">
        <f t="shared" si="5"/>
        <v>4485</v>
      </c>
      <c r="V30" s="66" t="e">
        <f t="shared" si="6"/>
        <v>#REF!</v>
      </c>
      <c r="W30" s="76" t="e">
        <f t="shared" si="7"/>
        <v>#REF!</v>
      </c>
      <c r="X30" s="76" t="s">
        <v>1</v>
      </c>
      <c r="Y30" s="68">
        <f t="shared" si="8"/>
        <v>0</v>
      </c>
      <c r="Z30" s="68" t="e">
        <f t="shared" si="9"/>
        <v>#REF!</v>
      </c>
      <c r="AA30" s="78" t="e">
        <f t="shared" si="10"/>
        <v>#REF!</v>
      </c>
      <c r="AC30" s="79" t="e">
        <f t="shared" si="11"/>
        <v>#REF!</v>
      </c>
      <c r="AD30" s="80" t="e">
        <f>#REF!-Q30</f>
        <v>#REF!</v>
      </c>
      <c r="AE30" s="80" t="e">
        <f t="shared" si="12"/>
        <v>#REF!</v>
      </c>
      <c r="AF30" s="76" t="e">
        <f t="shared" si="13"/>
        <v>#REF!</v>
      </c>
      <c r="AG30" s="76" t="e">
        <f t="shared" si="14"/>
        <v>#REF!</v>
      </c>
      <c r="AH30" s="81" t="e">
        <f>#REF!-U30</f>
        <v>#REF!</v>
      </c>
      <c r="AI30" s="81" t="e">
        <f t="shared" si="15"/>
        <v>#REF!</v>
      </c>
      <c r="AJ30" s="76" t="e">
        <f t="shared" si="16"/>
        <v>#REF!</v>
      </c>
      <c r="AK30" s="76" t="e">
        <f t="shared" si="17"/>
        <v>#REF!</v>
      </c>
      <c r="AL30" s="68" t="e">
        <f>#REF!-Y30</f>
        <v>#REF!</v>
      </c>
      <c r="AM30" s="68" t="e">
        <f t="shared" si="18"/>
        <v>#REF!</v>
      </c>
      <c r="AN30" s="78" t="e">
        <f t="shared" si="19"/>
        <v>#REF!</v>
      </c>
    </row>
    <row r="31" spans="1:40" s="52" customFormat="1" ht="18" customHeight="1">
      <c r="A31" s="36" t="s">
        <v>31</v>
      </c>
      <c r="B31" s="37"/>
      <c r="C31" s="37"/>
      <c r="D31" s="38"/>
      <c r="E31" s="16">
        <v>3</v>
      </c>
      <c r="F31" s="17">
        <f t="shared" si="0"/>
        <v>0.2255639097744361</v>
      </c>
      <c r="G31" s="18">
        <f t="shared" si="20"/>
        <v>0.2626970227670753</v>
      </c>
      <c r="H31" s="99">
        <v>3</v>
      </c>
      <c r="I31" s="17">
        <f t="shared" si="1"/>
        <v>0.017359101955792156</v>
      </c>
      <c r="J31" s="17">
        <f t="shared" si="21"/>
        <v>0.017853954650955184</v>
      </c>
      <c r="K31" s="92">
        <f t="shared" si="22"/>
        <v>1</v>
      </c>
      <c r="L31" s="25" t="s">
        <v>1</v>
      </c>
      <c r="M31" s="17" t="s">
        <v>1</v>
      </c>
      <c r="N31" s="18" t="s">
        <v>1</v>
      </c>
      <c r="P31" s="75">
        <v>4</v>
      </c>
      <c r="Q31" s="64">
        <f t="shared" si="2"/>
        <v>4</v>
      </c>
      <c r="R31" s="64" t="e">
        <f t="shared" si="3"/>
        <v>#REF!</v>
      </c>
      <c r="S31" s="76" t="e">
        <f t="shared" si="4"/>
        <v>#REF!</v>
      </c>
      <c r="T31" s="77">
        <v>18</v>
      </c>
      <c r="U31" s="66">
        <f t="shared" si="5"/>
        <v>18</v>
      </c>
      <c r="V31" s="66" t="e">
        <f t="shared" si="6"/>
        <v>#REF!</v>
      </c>
      <c r="W31" s="76" t="e">
        <f t="shared" si="7"/>
        <v>#REF!</v>
      </c>
      <c r="X31" s="76" t="s">
        <v>1</v>
      </c>
      <c r="Y31" s="68">
        <f t="shared" si="8"/>
        <v>0</v>
      </c>
      <c r="Z31" s="68" t="e">
        <f t="shared" si="9"/>
        <v>#REF!</v>
      </c>
      <c r="AA31" s="78" t="e">
        <f t="shared" si="10"/>
        <v>#REF!</v>
      </c>
      <c r="AC31" s="79" t="e">
        <f t="shared" si="11"/>
        <v>#REF!</v>
      </c>
      <c r="AD31" s="80" t="e">
        <f>#REF!-Q31</f>
        <v>#REF!</v>
      </c>
      <c r="AE31" s="80" t="e">
        <f t="shared" si="12"/>
        <v>#REF!</v>
      </c>
      <c r="AF31" s="76" t="e">
        <f t="shared" si="13"/>
        <v>#REF!</v>
      </c>
      <c r="AG31" s="76" t="e">
        <f t="shared" si="14"/>
        <v>#REF!</v>
      </c>
      <c r="AH31" s="81" t="e">
        <f>#REF!-U31</f>
        <v>#REF!</v>
      </c>
      <c r="AI31" s="81" t="e">
        <f t="shared" si="15"/>
        <v>#REF!</v>
      </c>
      <c r="AJ31" s="76" t="e">
        <f t="shared" si="16"/>
        <v>#REF!</v>
      </c>
      <c r="AK31" s="76" t="e">
        <f t="shared" si="17"/>
        <v>#REF!</v>
      </c>
      <c r="AL31" s="68" t="e">
        <f>#REF!-Y31</f>
        <v>#REF!</v>
      </c>
      <c r="AM31" s="68" t="e">
        <f t="shared" si="18"/>
        <v>#REF!</v>
      </c>
      <c r="AN31" s="78" t="e">
        <f t="shared" si="19"/>
        <v>#REF!</v>
      </c>
    </row>
    <row r="32" spans="1:40" s="52" customFormat="1" ht="18" customHeight="1">
      <c r="A32" s="13" t="s">
        <v>18</v>
      </c>
      <c r="B32" s="14"/>
      <c r="C32" s="14"/>
      <c r="D32" s="15"/>
      <c r="E32" s="16">
        <v>10</v>
      </c>
      <c r="F32" s="17">
        <f t="shared" si="0"/>
        <v>0.7518796992481203</v>
      </c>
      <c r="G32" s="18">
        <f t="shared" si="20"/>
        <v>0.8756567425569177</v>
      </c>
      <c r="H32" s="99">
        <v>393</v>
      </c>
      <c r="I32" s="17">
        <f t="shared" si="1"/>
        <v>2.2740423562087724</v>
      </c>
      <c r="J32" s="17">
        <f t="shared" si="21"/>
        <v>2.3388680592751294</v>
      </c>
      <c r="K32" s="92">
        <f>H32/E32</f>
        <v>39.3</v>
      </c>
      <c r="L32" s="25" t="s">
        <v>1</v>
      </c>
      <c r="M32" s="94" t="s">
        <v>1</v>
      </c>
      <c r="N32" s="95" t="s">
        <v>1</v>
      </c>
      <c r="P32" s="75">
        <v>20</v>
      </c>
      <c r="Q32" s="64">
        <f t="shared" si="2"/>
        <v>20</v>
      </c>
      <c r="R32" s="64" t="e">
        <f t="shared" si="3"/>
        <v>#REF!</v>
      </c>
      <c r="S32" s="76" t="e">
        <f t="shared" si="4"/>
        <v>#REF!</v>
      </c>
      <c r="T32" s="77">
        <v>436</v>
      </c>
      <c r="U32" s="66">
        <f t="shared" si="5"/>
        <v>436</v>
      </c>
      <c r="V32" s="66" t="e">
        <f t="shared" si="6"/>
        <v>#REF!</v>
      </c>
      <c r="W32" s="76" t="e">
        <f t="shared" si="7"/>
        <v>#REF!</v>
      </c>
      <c r="X32" s="76" t="s">
        <v>1</v>
      </c>
      <c r="Y32" s="68">
        <f t="shared" si="8"/>
        <v>0</v>
      </c>
      <c r="Z32" s="68" t="e">
        <f t="shared" si="9"/>
        <v>#REF!</v>
      </c>
      <c r="AA32" s="78" t="e">
        <f t="shared" si="10"/>
        <v>#REF!</v>
      </c>
      <c r="AC32" s="75" t="e">
        <f t="shared" si="11"/>
        <v>#REF!</v>
      </c>
      <c r="AD32" s="64" t="e">
        <f>#REF!-Q32</f>
        <v>#REF!</v>
      </c>
      <c r="AE32" s="64" t="e">
        <f t="shared" si="12"/>
        <v>#REF!</v>
      </c>
      <c r="AF32" s="77" t="e">
        <f t="shared" si="13"/>
        <v>#REF!</v>
      </c>
      <c r="AG32" s="77" t="e">
        <f t="shared" si="14"/>
        <v>#REF!</v>
      </c>
      <c r="AH32" s="66" t="e">
        <f>#REF!-U32</f>
        <v>#REF!</v>
      </c>
      <c r="AI32" s="66" t="e">
        <f t="shared" si="15"/>
        <v>#REF!</v>
      </c>
      <c r="AJ32" s="77" t="e">
        <f t="shared" si="16"/>
        <v>#REF!</v>
      </c>
      <c r="AK32" s="76" t="e">
        <f t="shared" si="17"/>
        <v>#REF!</v>
      </c>
      <c r="AL32" s="68" t="e">
        <f>#REF!-Y32</f>
        <v>#REF!</v>
      </c>
      <c r="AM32" s="68" t="e">
        <f t="shared" si="18"/>
        <v>#REF!</v>
      </c>
      <c r="AN32" s="78" t="e">
        <f t="shared" si="19"/>
        <v>#REF!</v>
      </c>
    </row>
    <row r="33" spans="1:40" s="52" customFormat="1" ht="18" customHeight="1" thickBot="1">
      <c r="A33" s="39" t="s">
        <v>32</v>
      </c>
      <c r="B33" s="40"/>
      <c r="C33" s="40"/>
      <c r="D33" s="41"/>
      <c r="E33" s="82">
        <v>188</v>
      </c>
      <c r="F33" s="42">
        <f t="shared" si="0"/>
        <v>14.135338345864662</v>
      </c>
      <c r="G33" s="43">
        <f t="shared" si="20"/>
        <v>16.46234676007005</v>
      </c>
      <c r="H33" s="100">
        <v>479</v>
      </c>
      <c r="I33" s="42">
        <f t="shared" si="1"/>
        <v>2.771669945608147</v>
      </c>
      <c r="J33" s="42">
        <f t="shared" si="21"/>
        <v>2.8506814259358446</v>
      </c>
      <c r="K33" s="93">
        <f>H33/E33</f>
        <v>2.547872340425532</v>
      </c>
      <c r="L33" s="82" t="s">
        <v>1</v>
      </c>
      <c r="M33" s="42" t="s">
        <v>1</v>
      </c>
      <c r="N33" s="43" t="s">
        <v>1</v>
      </c>
      <c r="P33" s="83">
        <v>115</v>
      </c>
      <c r="Q33" s="72">
        <f t="shared" si="2"/>
        <v>115</v>
      </c>
      <c r="R33" s="72" t="e">
        <f t="shared" si="3"/>
        <v>#REF!</v>
      </c>
      <c r="S33" s="84" t="e">
        <f t="shared" si="4"/>
        <v>#REF!</v>
      </c>
      <c r="T33" s="85">
        <v>1191</v>
      </c>
      <c r="U33" s="73">
        <f t="shared" si="5"/>
        <v>1191</v>
      </c>
      <c r="V33" s="73" t="e">
        <f t="shared" si="6"/>
        <v>#REF!</v>
      </c>
      <c r="W33" s="84" t="e">
        <f t="shared" si="7"/>
        <v>#REF!</v>
      </c>
      <c r="X33" s="84" t="s">
        <v>1</v>
      </c>
      <c r="Y33" s="74">
        <f t="shared" si="8"/>
        <v>0</v>
      </c>
      <c r="Z33" s="74" t="e">
        <f t="shared" si="9"/>
        <v>#REF!</v>
      </c>
      <c r="AA33" s="86" t="e">
        <f t="shared" si="10"/>
        <v>#REF!</v>
      </c>
      <c r="AC33" s="83" t="e">
        <f t="shared" si="11"/>
        <v>#REF!</v>
      </c>
      <c r="AD33" s="72" t="e">
        <f>#REF!-Q33</f>
        <v>#REF!</v>
      </c>
      <c r="AE33" s="72" t="e">
        <f t="shared" si="12"/>
        <v>#REF!</v>
      </c>
      <c r="AF33" s="85" t="e">
        <f t="shared" si="13"/>
        <v>#REF!</v>
      </c>
      <c r="AG33" s="85" t="e">
        <f t="shared" si="14"/>
        <v>#REF!</v>
      </c>
      <c r="AH33" s="73" t="e">
        <f>#REF!-U33</f>
        <v>#REF!</v>
      </c>
      <c r="AI33" s="73" t="e">
        <f t="shared" si="15"/>
        <v>#REF!</v>
      </c>
      <c r="AJ33" s="85" t="e">
        <f t="shared" si="16"/>
        <v>#REF!</v>
      </c>
      <c r="AK33" s="84" t="e">
        <f t="shared" si="17"/>
        <v>#REF!</v>
      </c>
      <c r="AL33" s="74" t="e">
        <f>#REF!-Y33</f>
        <v>#REF!</v>
      </c>
      <c r="AM33" s="74" t="e">
        <f t="shared" si="18"/>
        <v>#REF!</v>
      </c>
      <c r="AN33" s="86" t="e">
        <f t="shared" si="19"/>
        <v>#REF!</v>
      </c>
    </row>
    <row r="34" spans="8:27" s="52" customFormat="1" ht="18" customHeight="1">
      <c r="H34" s="37"/>
      <c r="L34" s="87"/>
      <c r="X34" s="87"/>
      <c r="Y34" s="87"/>
      <c r="Z34" s="87"/>
      <c r="AA34" s="87"/>
    </row>
    <row r="35" spans="12:27" s="52" customFormat="1" ht="18" customHeight="1">
      <c r="L35" s="87"/>
      <c r="X35" s="87"/>
      <c r="Y35" s="87"/>
      <c r="Z35" s="87"/>
      <c r="AA35" s="87"/>
    </row>
    <row r="36" spans="12:27" s="52" customFormat="1" ht="18" customHeight="1">
      <c r="L36" s="87"/>
      <c r="X36" s="87"/>
      <c r="Y36" s="87"/>
      <c r="Z36" s="87"/>
      <c r="AA36" s="87"/>
    </row>
    <row r="37" spans="12:27" s="52" customFormat="1" ht="18" customHeight="1">
      <c r="L37" s="87"/>
      <c r="X37" s="87"/>
      <c r="Y37" s="87"/>
      <c r="Z37" s="87"/>
      <c r="AA37" s="87"/>
    </row>
    <row r="38" spans="12:27" s="52" customFormat="1" ht="18" customHeight="1">
      <c r="L38" s="87"/>
      <c r="X38" s="87"/>
      <c r="Y38" s="87"/>
      <c r="Z38" s="87"/>
      <c r="AA38" s="87"/>
    </row>
    <row r="39" spans="12:27" s="52" customFormat="1" ht="18" customHeight="1">
      <c r="L39" s="87"/>
      <c r="X39" s="87"/>
      <c r="Y39" s="87"/>
      <c r="Z39" s="87"/>
      <c r="AA39" s="87"/>
    </row>
    <row r="40" spans="12:27" s="52" customFormat="1" ht="18" customHeight="1">
      <c r="L40" s="87"/>
      <c r="X40" s="87"/>
      <c r="Y40" s="87"/>
      <c r="Z40" s="87"/>
      <c r="AA40" s="87"/>
    </row>
    <row r="41" spans="12:27" s="52" customFormat="1" ht="18" customHeight="1">
      <c r="L41" s="87"/>
      <c r="X41" s="87"/>
      <c r="Y41" s="87"/>
      <c r="Z41" s="87"/>
      <c r="AA41" s="87"/>
    </row>
    <row r="42" spans="12:27" s="52" customFormat="1" ht="18" customHeight="1">
      <c r="L42" s="87"/>
      <c r="X42" s="87"/>
      <c r="Y42" s="87"/>
      <c r="Z42" s="87"/>
      <c r="AA42" s="87"/>
    </row>
    <row r="43" spans="12:27" s="52" customFormat="1" ht="18" customHeight="1">
      <c r="L43" s="87"/>
      <c r="X43" s="87"/>
      <c r="Y43" s="87"/>
      <c r="Z43" s="87"/>
      <c r="AA43" s="87"/>
    </row>
    <row r="44" spans="12:27" s="52" customFormat="1" ht="18" customHeight="1">
      <c r="L44" s="87"/>
      <c r="X44" s="87"/>
      <c r="Y44" s="87"/>
      <c r="Z44" s="87"/>
      <c r="AA44" s="87"/>
    </row>
    <row r="45" spans="12:27" s="52" customFormat="1" ht="18" customHeight="1">
      <c r="L45" s="87"/>
      <c r="X45" s="87"/>
      <c r="Y45" s="87"/>
      <c r="Z45" s="87"/>
      <c r="AA45" s="87"/>
    </row>
    <row r="46" spans="12:27" s="52" customFormat="1" ht="18" customHeight="1">
      <c r="L46" s="87"/>
      <c r="X46" s="87"/>
      <c r="Y46" s="87"/>
      <c r="Z46" s="87"/>
      <c r="AA46" s="87"/>
    </row>
    <row r="47" spans="12:27" s="52" customFormat="1" ht="18" customHeight="1">
      <c r="L47" s="87"/>
      <c r="X47" s="87"/>
      <c r="Y47" s="87"/>
      <c r="Z47" s="87"/>
      <c r="AA47" s="87"/>
    </row>
    <row r="48" spans="12:27" s="52" customFormat="1" ht="18" customHeight="1">
      <c r="L48" s="87"/>
      <c r="X48" s="87"/>
      <c r="Y48" s="87"/>
      <c r="Z48" s="87"/>
      <c r="AA48" s="87"/>
    </row>
    <row r="49" spans="12:27" s="52" customFormat="1" ht="18" customHeight="1">
      <c r="L49" s="87"/>
      <c r="X49" s="87"/>
      <c r="Y49" s="87"/>
      <c r="Z49" s="87"/>
      <c r="AA49" s="87"/>
    </row>
    <row r="50" spans="12:27" s="52" customFormat="1" ht="18" customHeight="1">
      <c r="L50" s="87"/>
      <c r="X50" s="87"/>
      <c r="Y50" s="87"/>
      <c r="Z50" s="87"/>
      <c r="AA50" s="87"/>
    </row>
    <row r="51" spans="12:27" s="52" customFormat="1" ht="18" customHeight="1">
      <c r="L51" s="87"/>
      <c r="X51" s="87"/>
      <c r="Y51" s="87"/>
      <c r="Z51" s="87"/>
      <c r="AA51" s="87"/>
    </row>
    <row r="52" spans="12:27" s="52" customFormat="1" ht="18" customHeight="1">
      <c r="L52" s="87"/>
      <c r="X52" s="87"/>
      <c r="Y52" s="87"/>
      <c r="Z52" s="87"/>
      <c r="AA52" s="87"/>
    </row>
    <row r="53" spans="12:27" s="52" customFormat="1" ht="18" customHeight="1">
      <c r="L53" s="87"/>
      <c r="X53" s="87"/>
      <c r="Y53" s="87"/>
      <c r="Z53" s="87"/>
      <c r="AA53" s="87"/>
    </row>
    <row r="54" spans="12:27" s="52" customFormat="1" ht="18" customHeight="1">
      <c r="L54" s="87"/>
      <c r="X54" s="87"/>
      <c r="Y54" s="87"/>
      <c r="Z54" s="87"/>
      <c r="AA54" s="87"/>
    </row>
    <row r="55" spans="12:27" s="52" customFormat="1" ht="18" customHeight="1">
      <c r="L55" s="87"/>
      <c r="X55" s="87"/>
      <c r="Y55" s="87"/>
      <c r="Z55" s="87"/>
      <c r="AA55" s="87"/>
    </row>
    <row r="56" spans="12:27" s="52" customFormat="1" ht="18" customHeight="1">
      <c r="L56" s="87"/>
      <c r="X56" s="87"/>
      <c r="Y56" s="87"/>
      <c r="Z56" s="87"/>
      <c r="AA56" s="87"/>
    </row>
    <row r="57" spans="12:27" s="52" customFormat="1" ht="18" customHeight="1">
      <c r="L57" s="87"/>
      <c r="X57" s="87"/>
      <c r="Y57" s="87"/>
      <c r="Z57" s="87"/>
      <c r="AA57" s="87"/>
    </row>
    <row r="58" spans="12:27" s="52" customFormat="1" ht="18" customHeight="1">
      <c r="L58" s="87"/>
      <c r="X58" s="87"/>
      <c r="Y58" s="87"/>
      <c r="Z58" s="87"/>
      <c r="AA58" s="87"/>
    </row>
    <row r="59" spans="12:27" s="52" customFormat="1" ht="18" customHeight="1">
      <c r="L59" s="87"/>
      <c r="X59" s="87"/>
      <c r="Y59" s="87"/>
      <c r="Z59" s="87"/>
      <c r="AA59" s="87"/>
    </row>
    <row r="60" spans="12:27" s="52" customFormat="1" ht="18" customHeight="1">
      <c r="L60" s="87"/>
      <c r="X60" s="87"/>
      <c r="Y60" s="87"/>
      <c r="Z60" s="87"/>
      <c r="AA60" s="87"/>
    </row>
    <row r="61" spans="12:27" s="52" customFormat="1" ht="18" customHeight="1">
      <c r="L61" s="87"/>
      <c r="X61" s="87"/>
      <c r="Y61" s="87"/>
      <c r="Z61" s="87"/>
      <c r="AA61" s="87"/>
    </row>
    <row r="62" spans="12:27" s="52" customFormat="1" ht="18" customHeight="1">
      <c r="L62" s="87"/>
      <c r="X62" s="87"/>
      <c r="Y62" s="87"/>
      <c r="Z62" s="87"/>
      <c r="AA62" s="87"/>
    </row>
    <row r="63" spans="12:27" s="52" customFormat="1" ht="18" customHeight="1">
      <c r="L63" s="87"/>
      <c r="X63" s="87"/>
      <c r="Y63" s="87"/>
      <c r="Z63" s="87"/>
      <c r="AA63" s="87"/>
    </row>
    <row r="64" spans="12:27" s="52" customFormat="1" ht="18" customHeight="1">
      <c r="L64" s="87"/>
      <c r="X64" s="87"/>
      <c r="Y64" s="87"/>
      <c r="Z64" s="87"/>
      <c r="AA64" s="87"/>
    </row>
    <row r="65" spans="12:27" s="52" customFormat="1" ht="18" customHeight="1">
      <c r="L65" s="87"/>
      <c r="X65" s="87"/>
      <c r="Y65" s="87"/>
      <c r="Z65" s="87"/>
      <c r="AA65" s="87"/>
    </row>
    <row r="66" spans="12:27" s="52" customFormat="1" ht="18" customHeight="1">
      <c r="L66" s="87"/>
      <c r="X66" s="87"/>
      <c r="Y66" s="87"/>
      <c r="Z66" s="87"/>
      <c r="AA66" s="87"/>
    </row>
    <row r="67" spans="12:27" s="52" customFormat="1" ht="18" customHeight="1">
      <c r="L67" s="87"/>
      <c r="X67" s="87"/>
      <c r="Y67" s="87"/>
      <c r="Z67" s="87"/>
      <c r="AA67" s="87"/>
    </row>
    <row r="68" spans="12:27" s="52" customFormat="1" ht="18" customHeight="1">
      <c r="L68" s="87"/>
      <c r="X68" s="87"/>
      <c r="Y68" s="87"/>
      <c r="Z68" s="87"/>
      <c r="AA68" s="87"/>
    </row>
    <row r="69" spans="12:27" s="52" customFormat="1" ht="18" customHeight="1">
      <c r="L69" s="87"/>
      <c r="X69" s="87"/>
      <c r="Y69" s="87"/>
      <c r="Z69" s="87"/>
      <c r="AA69" s="87"/>
    </row>
    <row r="70" spans="12:27" s="52" customFormat="1" ht="18" customHeight="1">
      <c r="L70" s="87"/>
      <c r="X70" s="87"/>
      <c r="Y70" s="87"/>
      <c r="Z70" s="87"/>
      <c r="AA70" s="87"/>
    </row>
    <row r="71" spans="12:27" s="52" customFormat="1" ht="18" customHeight="1">
      <c r="L71" s="87"/>
      <c r="X71" s="87"/>
      <c r="Y71" s="87"/>
      <c r="Z71" s="87"/>
      <c r="AA71" s="87"/>
    </row>
    <row r="72" spans="12:27" s="52" customFormat="1" ht="18" customHeight="1">
      <c r="L72" s="87"/>
      <c r="X72" s="87"/>
      <c r="Y72" s="87"/>
      <c r="Z72" s="87"/>
      <c r="AA72" s="87"/>
    </row>
    <row r="73" spans="12:27" s="52" customFormat="1" ht="18" customHeight="1">
      <c r="L73" s="87"/>
      <c r="X73" s="87"/>
      <c r="Y73" s="87"/>
      <c r="Z73" s="87"/>
      <c r="AA73" s="87"/>
    </row>
    <row r="74" spans="12:27" s="52" customFormat="1" ht="18" customHeight="1">
      <c r="L74" s="87"/>
      <c r="X74" s="87"/>
      <c r="Y74" s="87"/>
      <c r="Z74" s="87"/>
      <c r="AA74" s="87"/>
    </row>
    <row r="75" spans="12:27" s="52" customFormat="1" ht="18" customHeight="1">
      <c r="L75" s="87"/>
      <c r="X75" s="87"/>
      <c r="Y75" s="87"/>
      <c r="Z75" s="87"/>
      <c r="AA75" s="87"/>
    </row>
    <row r="76" spans="12:27" s="52" customFormat="1" ht="18" customHeight="1">
      <c r="L76" s="87"/>
      <c r="X76" s="87"/>
      <c r="Y76" s="87"/>
      <c r="Z76" s="87"/>
      <c r="AA76" s="87"/>
    </row>
    <row r="77" spans="12:27" s="52" customFormat="1" ht="18" customHeight="1">
      <c r="L77" s="87"/>
      <c r="X77" s="87"/>
      <c r="Y77" s="87"/>
      <c r="Z77" s="87"/>
      <c r="AA77" s="87"/>
    </row>
    <row r="78" spans="12:27" s="52" customFormat="1" ht="18" customHeight="1">
      <c r="L78" s="87"/>
      <c r="X78" s="87"/>
      <c r="Y78" s="87"/>
      <c r="Z78" s="87"/>
      <c r="AA78" s="87"/>
    </row>
    <row r="79" spans="12:27" s="52" customFormat="1" ht="18" customHeight="1">
      <c r="L79" s="87"/>
      <c r="X79" s="87"/>
      <c r="Y79" s="87"/>
      <c r="Z79" s="87"/>
      <c r="AA79" s="87"/>
    </row>
    <row r="80" spans="12:27" s="52" customFormat="1" ht="18" customHeight="1">
      <c r="L80" s="87"/>
      <c r="X80" s="87"/>
      <c r="Y80" s="87"/>
      <c r="Z80" s="87"/>
      <c r="AA80" s="87"/>
    </row>
    <row r="81" spans="12:27" s="52" customFormat="1" ht="18" customHeight="1">
      <c r="L81" s="87"/>
      <c r="X81" s="87"/>
      <c r="Y81" s="87"/>
      <c r="Z81" s="87"/>
      <c r="AA81" s="87"/>
    </row>
    <row r="82" spans="12:27" s="52" customFormat="1" ht="18" customHeight="1">
      <c r="L82" s="87"/>
      <c r="X82" s="87"/>
      <c r="Y82" s="87"/>
      <c r="Z82" s="87"/>
      <c r="AA82" s="87"/>
    </row>
    <row r="83" spans="12:27" s="52" customFormat="1" ht="18" customHeight="1">
      <c r="L83" s="87"/>
      <c r="X83" s="87"/>
      <c r="Y83" s="87"/>
      <c r="Z83" s="87"/>
      <c r="AA83" s="87"/>
    </row>
    <row r="84" spans="12:27" s="52" customFormat="1" ht="18" customHeight="1">
      <c r="L84" s="87"/>
      <c r="X84" s="87"/>
      <c r="Y84" s="87"/>
      <c r="Z84" s="87"/>
      <c r="AA84" s="87"/>
    </row>
    <row r="85" spans="12:27" s="52" customFormat="1" ht="18" customHeight="1">
      <c r="L85" s="87"/>
      <c r="X85" s="87"/>
      <c r="Y85" s="87"/>
      <c r="Z85" s="87"/>
      <c r="AA85" s="87"/>
    </row>
    <row r="86" spans="12:27" s="52" customFormat="1" ht="18" customHeight="1">
      <c r="L86" s="87"/>
      <c r="X86" s="87"/>
      <c r="Y86" s="87"/>
      <c r="Z86" s="87"/>
      <c r="AA86" s="87"/>
    </row>
    <row r="87" spans="12:27" s="52" customFormat="1" ht="18" customHeight="1">
      <c r="L87" s="87"/>
      <c r="X87" s="87"/>
      <c r="Y87" s="87"/>
      <c r="Z87" s="87"/>
      <c r="AA87" s="87"/>
    </row>
    <row r="88" spans="12:27" s="52" customFormat="1" ht="18" customHeight="1">
      <c r="L88" s="87"/>
      <c r="X88" s="87"/>
      <c r="Y88" s="87"/>
      <c r="Z88" s="87"/>
      <c r="AA88" s="87"/>
    </row>
    <row r="89" spans="12:27" s="52" customFormat="1" ht="18" customHeight="1">
      <c r="L89" s="87"/>
      <c r="X89" s="87"/>
      <c r="Y89" s="87"/>
      <c r="Z89" s="87"/>
      <c r="AA89" s="87"/>
    </row>
    <row r="90" spans="12:27" s="52" customFormat="1" ht="18" customHeight="1">
      <c r="L90" s="87"/>
      <c r="X90" s="87"/>
      <c r="Y90" s="87"/>
      <c r="Z90" s="87"/>
      <c r="AA90" s="87"/>
    </row>
    <row r="91" spans="12:27" s="52" customFormat="1" ht="18" customHeight="1">
      <c r="L91" s="87"/>
      <c r="X91" s="87"/>
      <c r="Y91" s="87"/>
      <c r="Z91" s="87"/>
      <c r="AA91" s="87"/>
    </row>
    <row r="92" spans="12:27" s="52" customFormat="1" ht="18" customHeight="1">
      <c r="L92" s="87"/>
      <c r="X92" s="87"/>
      <c r="Y92" s="87"/>
      <c r="Z92" s="87"/>
      <c r="AA92" s="87"/>
    </row>
    <row r="93" spans="12:27" s="52" customFormat="1" ht="18" customHeight="1">
      <c r="L93" s="87"/>
      <c r="X93" s="87"/>
      <c r="Y93" s="87"/>
      <c r="Z93" s="87"/>
      <c r="AA93" s="87"/>
    </row>
    <row r="94" spans="12:27" s="52" customFormat="1" ht="18" customHeight="1">
      <c r="L94" s="87"/>
      <c r="X94" s="87"/>
      <c r="Y94" s="87"/>
      <c r="Z94" s="87"/>
      <c r="AA94" s="87"/>
    </row>
    <row r="95" spans="12:27" s="52" customFormat="1" ht="18" customHeight="1">
      <c r="L95" s="87"/>
      <c r="X95" s="87"/>
      <c r="Y95" s="87"/>
      <c r="Z95" s="87"/>
      <c r="AA95" s="87"/>
    </row>
    <row r="96" spans="12:27" s="52" customFormat="1" ht="18" customHeight="1">
      <c r="L96" s="87"/>
      <c r="X96" s="87"/>
      <c r="Y96" s="87"/>
      <c r="Z96" s="87"/>
      <c r="AA96" s="87"/>
    </row>
    <row r="97" spans="12:27" s="52" customFormat="1" ht="18" customHeight="1">
      <c r="L97" s="87"/>
      <c r="X97" s="87"/>
      <c r="Y97" s="87"/>
      <c r="Z97" s="87"/>
      <c r="AA97" s="87"/>
    </row>
    <row r="98" spans="12:27" s="52" customFormat="1" ht="18" customHeight="1">
      <c r="L98" s="87"/>
      <c r="X98" s="87"/>
      <c r="Y98" s="87"/>
      <c r="Z98" s="87"/>
      <c r="AA98" s="87"/>
    </row>
    <row r="99" spans="12:27" s="52" customFormat="1" ht="18" customHeight="1">
      <c r="L99" s="87"/>
      <c r="X99" s="87"/>
      <c r="Y99" s="87"/>
      <c r="Z99" s="87"/>
      <c r="AA99" s="87"/>
    </row>
    <row r="100" spans="12:27" s="52" customFormat="1" ht="18" customHeight="1">
      <c r="L100" s="87"/>
      <c r="X100" s="87"/>
      <c r="Y100" s="87"/>
      <c r="Z100" s="87"/>
      <c r="AA100" s="87"/>
    </row>
    <row r="101" spans="12:27" s="52" customFormat="1" ht="18" customHeight="1">
      <c r="L101" s="87"/>
      <c r="X101" s="87"/>
      <c r="Y101" s="87"/>
      <c r="Z101" s="87"/>
      <c r="AA101" s="87"/>
    </row>
    <row r="102" spans="12:27" s="52" customFormat="1" ht="18" customHeight="1">
      <c r="L102" s="87"/>
      <c r="X102" s="87"/>
      <c r="Y102" s="87"/>
      <c r="Z102" s="87"/>
      <c r="AA102" s="87"/>
    </row>
    <row r="103" spans="12:27" s="52" customFormat="1" ht="18" customHeight="1">
      <c r="L103" s="87"/>
      <c r="X103" s="87"/>
      <c r="Y103" s="87"/>
      <c r="Z103" s="87"/>
      <c r="AA103" s="87"/>
    </row>
    <row r="104" spans="12:27" s="52" customFormat="1" ht="18" customHeight="1">
      <c r="L104" s="87"/>
      <c r="X104" s="87"/>
      <c r="Y104" s="87"/>
      <c r="Z104" s="87"/>
      <c r="AA104" s="87"/>
    </row>
    <row r="105" spans="12:27" s="52" customFormat="1" ht="18" customHeight="1">
      <c r="L105" s="87"/>
      <c r="X105" s="87"/>
      <c r="Y105" s="87"/>
      <c r="Z105" s="87"/>
      <c r="AA105" s="87"/>
    </row>
    <row r="106" spans="12:27" s="52" customFormat="1" ht="18" customHeight="1">
      <c r="L106" s="87"/>
      <c r="X106" s="87"/>
      <c r="Y106" s="87"/>
      <c r="Z106" s="87"/>
      <c r="AA106" s="87"/>
    </row>
    <row r="107" spans="12:27" s="52" customFormat="1" ht="18" customHeight="1">
      <c r="L107" s="87"/>
      <c r="X107" s="87"/>
      <c r="Y107" s="87"/>
      <c r="Z107" s="87"/>
      <c r="AA107" s="87"/>
    </row>
    <row r="108" spans="12:27" s="52" customFormat="1" ht="18" customHeight="1">
      <c r="L108" s="87"/>
      <c r="X108" s="87"/>
      <c r="Y108" s="87"/>
      <c r="Z108" s="87"/>
      <c r="AA108" s="87"/>
    </row>
    <row r="109" spans="12:27" s="52" customFormat="1" ht="18" customHeight="1">
      <c r="L109" s="87"/>
      <c r="X109" s="87"/>
      <c r="Y109" s="87"/>
      <c r="Z109" s="87"/>
      <c r="AA109" s="87"/>
    </row>
    <row r="110" spans="12:27" s="52" customFormat="1" ht="18" customHeight="1">
      <c r="L110" s="87"/>
      <c r="X110" s="87"/>
      <c r="Y110" s="87"/>
      <c r="Z110" s="87"/>
      <c r="AA110" s="87"/>
    </row>
    <row r="111" spans="12:27" s="52" customFormat="1" ht="18" customHeight="1">
      <c r="L111" s="87"/>
      <c r="X111" s="87"/>
      <c r="Y111" s="87"/>
      <c r="Z111" s="87"/>
      <c r="AA111" s="87"/>
    </row>
    <row r="112" spans="12:27" s="52" customFormat="1" ht="18" customHeight="1">
      <c r="L112" s="87"/>
      <c r="X112" s="87"/>
      <c r="Y112" s="87"/>
      <c r="Z112" s="87"/>
      <c r="AA112" s="87"/>
    </row>
    <row r="113" spans="12:27" s="52" customFormat="1" ht="18" customHeight="1">
      <c r="L113" s="87"/>
      <c r="X113" s="87"/>
      <c r="Y113" s="87"/>
      <c r="Z113" s="87"/>
      <c r="AA113" s="87"/>
    </row>
    <row r="114" spans="12:27" s="52" customFormat="1" ht="18" customHeight="1">
      <c r="L114" s="87"/>
      <c r="X114" s="87"/>
      <c r="Y114" s="87"/>
      <c r="Z114" s="87"/>
      <c r="AA114" s="87"/>
    </row>
    <row r="115" spans="12:27" s="52" customFormat="1" ht="18" customHeight="1">
      <c r="L115" s="87"/>
      <c r="X115" s="87"/>
      <c r="Y115" s="87"/>
      <c r="Z115" s="87"/>
      <c r="AA115" s="87"/>
    </row>
    <row r="116" spans="12:27" s="52" customFormat="1" ht="18" customHeight="1">
      <c r="L116" s="87"/>
      <c r="X116" s="87"/>
      <c r="Y116" s="87"/>
      <c r="Z116" s="87"/>
      <c r="AA116" s="87"/>
    </row>
    <row r="117" spans="12:27" s="52" customFormat="1" ht="18" customHeight="1">
      <c r="L117" s="87"/>
      <c r="X117" s="87"/>
      <c r="Y117" s="87"/>
      <c r="Z117" s="87"/>
      <c r="AA117" s="87"/>
    </row>
    <row r="118" spans="12:27" s="52" customFormat="1" ht="18" customHeight="1">
      <c r="L118" s="87"/>
      <c r="X118" s="87"/>
      <c r="Y118" s="87"/>
      <c r="Z118" s="87"/>
      <c r="AA118" s="87"/>
    </row>
    <row r="119" spans="12:27" s="52" customFormat="1" ht="18" customHeight="1">
      <c r="L119" s="87"/>
      <c r="X119" s="87"/>
      <c r="Y119" s="87"/>
      <c r="Z119" s="87"/>
      <c r="AA119" s="87"/>
    </row>
    <row r="120" spans="12:27" s="52" customFormat="1" ht="18" customHeight="1">
      <c r="L120" s="87"/>
      <c r="X120" s="87"/>
      <c r="Y120" s="87"/>
      <c r="Z120" s="87"/>
      <c r="AA120" s="87"/>
    </row>
    <row r="121" spans="12:27" s="52" customFormat="1" ht="18" customHeight="1">
      <c r="L121" s="87"/>
      <c r="X121" s="87"/>
      <c r="Y121" s="87"/>
      <c r="Z121" s="87"/>
      <c r="AA121" s="87"/>
    </row>
    <row r="122" spans="12:27" s="52" customFormat="1" ht="18" customHeight="1">
      <c r="L122" s="87"/>
      <c r="X122" s="87"/>
      <c r="Y122" s="87"/>
      <c r="Z122" s="87"/>
      <c r="AA122" s="87"/>
    </row>
    <row r="123" spans="12:27" s="52" customFormat="1" ht="18" customHeight="1">
      <c r="L123" s="87"/>
      <c r="X123" s="87"/>
      <c r="Y123" s="87"/>
      <c r="Z123" s="87"/>
      <c r="AA123" s="87"/>
    </row>
    <row r="124" spans="12:27" s="52" customFormat="1" ht="18" customHeight="1">
      <c r="L124" s="87"/>
      <c r="X124" s="87"/>
      <c r="Y124" s="87"/>
      <c r="Z124" s="87"/>
      <c r="AA124" s="87"/>
    </row>
    <row r="125" spans="12:27" s="52" customFormat="1" ht="18" customHeight="1">
      <c r="L125" s="87"/>
      <c r="X125" s="87"/>
      <c r="Y125" s="87"/>
      <c r="Z125" s="87"/>
      <c r="AA125" s="87"/>
    </row>
    <row r="126" spans="12:27" s="52" customFormat="1" ht="18" customHeight="1">
      <c r="L126" s="87"/>
      <c r="X126" s="87"/>
      <c r="Y126" s="87"/>
      <c r="Z126" s="87"/>
      <c r="AA126" s="87"/>
    </row>
    <row r="127" spans="12:27" s="52" customFormat="1" ht="18" customHeight="1">
      <c r="L127" s="87"/>
      <c r="X127" s="87"/>
      <c r="Y127" s="87"/>
      <c r="Z127" s="87"/>
      <c r="AA127" s="87"/>
    </row>
    <row r="128" spans="12:27" s="52" customFormat="1" ht="18" customHeight="1">
      <c r="L128" s="87"/>
      <c r="X128" s="87"/>
      <c r="Y128" s="87"/>
      <c r="Z128" s="87"/>
      <c r="AA128" s="87"/>
    </row>
    <row r="129" spans="12:27" s="52" customFormat="1" ht="18" customHeight="1">
      <c r="L129" s="87"/>
      <c r="X129" s="87"/>
      <c r="Y129" s="87"/>
      <c r="Z129" s="87"/>
      <c r="AA129" s="87"/>
    </row>
    <row r="130" spans="12:27" s="52" customFormat="1" ht="18" customHeight="1">
      <c r="L130" s="87"/>
      <c r="X130" s="87"/>
      <c r="Y130" s="87"/>
      <c r="Z130" s="87"/>
      <c r="AA130" s="87"/>
    </row>
    <row r="131" spans="12:27" s="52" customFormat="1" ht="18" customHeight="1">
      <c r="L131" s="87"/>
      <c r="X131" s="87"/>
      <c r="Y131" s="87"/>
      <c r="Z131" s="87"/>
      <c r="AA131" s="87"/>
    </row>
    <row r="132" spans="12:27" s="52" customFormat="1" ht="18" customHeight="1">
      <c r="L132" s="87"/>
      <c r="X132" s="87"/>
      <c r="Y132" s="87"/>
      <c r="Z132" s="87"/>
      <c r="AA132" s="87"/>
    </row>
    <row r="133" spans="12:27" s="52" customFormat="1" ht="18" customHeight="1">
      <c r="L133" s="87"/>
      <c r="X133" s="87"/>
      <c r="Y133" s="87"/>
      <c r="Z133" s="87"/>
      <c r="AA133" s="87"/>
    </row>
    <row r="134" spans="12:27" s="52" customFormat="1" ht="18" customHeight="1">
      <c r="L134" s="87"/>
      <c r="X134" s="87"/>
      <c r="Y134" s="87"/>
      <c r="Z134" s="87"/>
      <c r="AA134" s="87"/>
    </row>
    <row r="135" spans="12:27" s="52" customFormat="1" ht="18" customHeight="1">
      <c r="L135" s="87"/>
      <c r="X135" s="87"/>
      <c r="Y135" s="87"/>
      <c r="Z135" s="87"/>
      <c r="AA135" s="87"/>
    </row>
    <row r="136" spans="12:27" s="52" customFormat="1" ht="18" customHeight="1">
      <c r="L136" s="87"/>
      <c r="X136" s="87"/>
      <c r="Y136" s="87"/>
      <c r="Z136" s="87"/>
      <c r="AA136" s="87"/>
    </row>
    <row r="137" spans="12:27" s="52" customFormat="1" ht="18" customHeight="1">
      <c r="L137" s="87"/>
      <c r="X137" s="87"/>
      <c r="Y137" s="87"/>
      <c r="Z137" s="87"/>
      <c r="AA137" s="87"/>
    </row>
    <row r="138" spans="12:27" s="52" customFormat="1" ht="18" customHeight="1">
      <c r="L138" s="87"/>
      <c r="X138" s="87"/>
      <c r="Y138" s="87"/>
      <c r="Z138" s="87"/>
      <c r="AA138" s="87"/>
    </row>
    <row r="139" spans="12:27" s="52" customFormat="1" ht="18" customHeight="1">
      <c r="L139" s="87"/>
      <c r="X139" s="87"/>
      <c r="Y139" s="87"/>
      <c r="Z139" s="87"/>
      <c r="AA139" s="87"/>
    </row>
    <row r="140" spans="12:27" s="52" customFormat="1" ht="18" customHeight="1">
      <c r="L140" s="87"/>
      <c r="X140" s="87"/>
      <c r="Y140" s="87"/>
      <c r="Z140" s="87"/>
      <c r="AA140" s="87"/>
    </row>
    <row r="141" spans="12:27" s="52" customFormat="1" ht="18" customHeight="1">
      <c r="L141" s="87"/>
      <c r="X141" s="87"/>
      <c r="Y141" s="87"/>
      <c r="Z141" s="87"/>
      <c r="AA141" s="87"/>
    </row>
    <row r="142" spans="12:27" s="52" customFormat="1" ht="18" customHeight="1">
      <c r="L142" s="87"/>
      <c r="X142" s="87"/>
      <c r="Y142" s="87"/>
      <c r="Z142" s="87"/>
      <c r="AA142" s="87"/>
    </row>
    <row r="143" spans="12:27" s="52" customFormat="1" ht="18" customHeight="1">
      <c r="L143" s="87"/>
      <c r="X143" s="87"/>
      <c r="Y143" s="87"/>
      <c r="Z143" s="87"/>
      <c r="AA143" s="87"/>
    </row>
    <row r="144" spans="12:27" s="52" customFormat="1" ht="18" customHeight="1">
      <c r="L144" s="87"/>
      <c r="X144" s="87"/>
      <c r="Y144" s="87"/>
      <c r="Z144" s="87"/>
      <c r="AA144" s="87"/>
    </row>
    <row r="145" spans="12:27" s="52" customFormat="1" ht="18" customHeight="1">
      <c r="L145" s="87"/>
      <c r="X145" s="87"/>
      <c r="Y145" s="87"/>
      <c r="Z145" s="87"/>
      <c r="AA145" s="87"/>
    </row>
    <row r="146" spans="12:27" s="52" customFormat="1" ht="18" customHeight="1">
      <c r="L146" s="87"/>
      <c r="X146" s="87"/>
      <c r="Y146" s="87"/>
      <c r="Z146" s="87"/>
      <c r="AA146" s="87"/>
    </row>
    <row r="147" spans="12:27" s="52" customFormat="1" ht="18" customHeight="1">
      <c r="L147" s="87"/>
      <c r="X147" s="87"/>
      <c r="Y147" s="87"/>
      <c r="Z147" s="87"/>
      <c r="AA147" s="87"/>
    </row>
    <row r="148" spans="12:27" s="52" customFormat="1" ht="18" customHeight="1">
      <c r="L148" s="87"/>
      <c r="X148" s="87"/>
      <c r="Y148" s="87"/>
      <c r="Z148" s="87"/>
      <c r="AA148" s="87"/>
    </row>
    <row r="149" spans="12:27" s="52" customFormat="1" ht="18" customHeight="1">
      <c r="L149" s="87"/>
      <c r="X149" s="87"/>
      <c r="Y149" s="87"/>
      <c r="Z149" s="87"/>
      <c r="AA149" s="87"/>
    </row>
    <row r="150" spans="12:27" s="52" customFormat="1" ht="18" customHeight="1">
      <c r="L150" s="87"/>
      <c r="X150" s="87"/>
      <c r="Y150" s="87"/>
      <c r="Z150" s="87"/>
      <c r="AA150" s="87"/>
    </row>
    <row r="151" spans="12:27" s="52" customFormat="1" ht="18" customHeight="1">
      <c r="L151" s="87"/>
      <c r="X151" s="87"/>
      <c r="Y151" s="87"/>
      <c r="Z151" s="87"/>
      <c r="AA151" s="87"/>
    </row>
    <row r="152" spans="12:27" s="52" customFormat="1" ht="18" customHeight="1">
      <c r="L152" s="87"/>
      <c r="X152" s="87"/>
      <c r="Y152" s="87"/>
      <c r="Z152" s="87"/>
      <c r="AA152" s="87"/>
    </row>
    <row r="153" spans="12:27" s="52" customFormat="1" ht="18" customHeight="1">
      <c r="L153" s="87"/>
      <c r="X153" s="87"/>
      <c r="Y153" s="87"/>
      <c r="Z153" s="87"/>
      <c r="AA153" s="87"/>
    </row>
    <row r="154" spans="12:27" s="52" customFormat="1" ht="18" customHeight="1">
      <c r="L154" s="87"/>
      <c r="X154" s="87"/>
      <c r="Y154" s="87"/>
      <c r="Z154" s="87"/>
      <c r="AA154" s="87"/>
    </row>
    <row r="155" spans="12:27" s="52" customFormat="1" ht="18" customHeight="1">
      <c r="L155" s="87"/>
      <c r="X155" s="87"/>
      <c r="Y155" s="87"/>
      <c r="Z155" s="87"/>
      <c r="AA155" s="87"/>
    </row>
    <row r="156" spans="12:27" s="52" customFormat="1" ht="18" customHeight="1">
      <c r="L156" s="87"/>
      <c r="X156" s="87"/>
      <c r="Y156" s="87"/>
      <c r="Z156" s="87"/>
      <c r="AA156" s="87"/>
    </row>
    <row r="157" spans="12:27" s="52" customFormat="1" ht="18" customHeight="1">
      <c r="L157" s="87"/>
      <c r="X157" s="87"/>
      <c r="Y157" s="87"/>
      <c r="Z157" s="87"/>
      <c r="AA157" s="87"/>
    </row>
    <row r="158" spans="12:27" s="52" customFormat="1" ht="18" customHeight="1">
      <c r="L158" s="87"/>
      <c r="X158" s="87"/>
      <c r="Y158" s="87"/>
      <c r="Z158" s="87"/>
      <c r="AA158" s="87"/>
    </row>
    <row r="159" spans="12:27" s="52" customFormat="1" ht="18" customHeight="1">
      <c r="L159" s="87"/>
      <c r="X159" s="87"/>
      <c r="Y159" s="87"/>
      <c r="Z159" s="87"/>
      <c r="AA159" s="87"/>
    </row>
    <row r="160" spans="12:27" s="52" customFormat="1" ht="18" customHeight="1">
      <c r="L160" s="87"/>
      <c r="X160" s="87"/>
      <c r="Y160" s="87"/>
      <c r="Z160" s="87"/>
      <c r="AA160" s="87"/>
    </row>
    <row r="161" spans="12:27" s="52" customFormat="1" ht="18" customHeight="1">
      <c r="L161" s="87"/>
      <c r="X161" s="87"/>
      <c r="Y161" s="87"/>
      <c r="Z161" s="87"/>
      <c r="AA161" s="87"/>
    </row>
    <row r="162" spans="12:27" s="52" customFormat="1" ht="18" customHeight="1">
      <c r="L162" s="87"/>
      <c r="X162" s="87"/>
      <c r="Y162" s="87"/>
      <c r="Z162" s="87"/>
      <c r="AA162" s="87"/>
    </row>
    <row r="163" spans="12:27" s="52" customFormat="1" ht="18" customHeight="1">
      <c r="L163" s="87"/>
      <c r="X163" s="87"/>
      <c r="Y163" s="87"/>
      <c r="Z163" s="87"/>
      <c r="AA163" s="87"/>
    </row>
    <row r="164" spans="12:27" s="52" customFormat="1" ht="18" customHeight="1">
      <c r="L164" s="87"/>
      <c r="X164" s="87"/>
      <c r="Y164" s="87"/>
      <c r="Z164" s="87"/>
      <c r="AA164" s="87"/>
    </row>
    <row r="165" spans="12:27" s="52" customFormat="1" ht="18" customHeight="1">
      <c r="L165" s="87"/>
      <c r="X165" s="87"/>
      <c r="Y165" s="87"/>
      <c r="Z165" s="87"/>
      <c r="AA165" s="87"/>
    </row>
    <row r="166" spans="12:27" s="52" customFormat="1" ht="18" customHeight="1">
      <c r="L166" s="87"/>
      <c r="X166" s="87"/>
      <c r="Y166" s="87"/>
      <c r="Z166" s="87"/>
      <c r="AA166" s="87"/>
    </row>
    <row r="167" spans="12:27" s="52" customFormat="1" ht="18" customHeight="1">
      <c r="L167" s="87"/>
      <c r="X167" s="87"/>
      <c r="Y167" s="87"/>
      <c r="Z167" s="87"/>
      <c r="AA167" s="87"/>
    </row>
    <row r="168" spans="12:27" s="52" customFormat="1" ht="18" customHeight="1">
      <c r="L168" s="87"/>
      <c r="X168" s="87"/>
      <c r="Y168" s="87"/>
      <c r="Z168" s="87"/>
      <c r="AA168" s="87"/>
    </row>
    <row r="169" spans="12:27" s="52" customFormat="1" ht="18" customHeight="1">
      <c r="L169" s="87"/>
      <c r="X169" s="87"/>
      <c r="Y169" s="87"/>
      <c r="Z169" s="87"/>
      <c r="AA169" s="87"/>
    </row>
    <row r="170" spans="12:27" s="52" customFormat="1" ht="18" customHeight="1">
      <c r="L170" s="87"/>
      <c r="X170" s="87"/>
      <c r="Y170" s="87"/>
      <c r="Z170" s="87"/>
      <c r="AA170" s="87"/>
    </row>
    <row r="171" spans="12:27" s="52" customFormat="1" ht="18" customHeight="1">
      <c r="L171" s="87"/>
      <c r="X171" s="87"/>
      <c r="Y171" s="87"/>
      <c r="Z171" s="87"/>
      <c r="AA171" s="87"/>
    </row>
    <row r="172" spans="12:27" s="52" customFormat="1" ht="18" customHeight="1">
      <c r="L172" s="87"/>
      <c r="X172" s="87"/>
      <c r="Y172" s="87"/>
      <c r="Z172" s="87"/>
      <c r="AA172" s="87"/>
    </row>
    <row r="173" spans="12:27" s="52" customFormat="1" ht="18" customHeight="1">
      <c r="L173" s="87"/>
      <c r="X173" s="87"/>
      <c r="Y173" s="87"/>
      <c r="Z173" s="87"/>
      <c r="AA173" s="87"/>
    </row>
    <row r="174" spans="12:27" s="52" customFormat="1" ht="18" customHeight="1">
      <c r="L174" s="87"/>
      <c r="X174" s="87"/>
      <c r="Y174" s="87"/>
      <c r="Z174" s="87"/>
      <c r="AA174" s="87"/>
    </row>
    <row r="175" spans="12:27" s="52" customFormat="1" ht="18" customHeight="1">
      <c r="L175" s="87"/>
      <c r="X175" s="87"/>
      <c r="Y175" s="87"/>
      <c r="Z175" s="87"/>
      <c r="AA175" s="87"/>
    </row>
    <row r="176" spans="12:27" s="52" customFormat="1" ht="18" customHeight="1">
      <c r="L176" s="87"/>
      <c r="X176" s="87"/>
      <c r="Y176" s="87"/>
      <c r="Z176" s="87"/>
      <c r="AA176" s="87"/>
    </row>
    <row r="177" spans="12:27" s="52" customFormat="1" ht="18" customHeight="1">
      <c r="L177" s="87"/>
      <c r="X177" s="87"/>
      <c r="Y177" s="87"/>
      <c r="Z177" s="87"/>
      <c r="AA177" s="87"/>
    </row>
    <row r="178" spans="12:27" s="52" customFormat="1" ht="18" customHeight="1">
      <c r="L178" s="87"/>
      <c r="X178" s="87"/>
      <c r="Y178" s="87"/>
      <c r="Z178" s="87"/>
      <c r="AA178" s="87"/>
    </row>
    <row r="179" spans="12:27" s="52" customFormat="1" ht="18" customHeight="1">
      <c r="L179" s="87"/>
      <c r="X179" s="87"/>
      <c r="Y179" s="87"/>
      <c r="Z179" s="87"/>
      <c r="AA179" s="87"/>
    </row>
    <row r="180" spans="12:27" s="52" customFormat="1" ht="18" customHeight="1">
      <c r="L180" s="87"/>
      <c r="X180" s="87"/>
      <c r="Y180" s="87"/>
      <c r="Z180" s="87"/>
      <c r="AA180" s="87"/>
    </row>
    <row r="181" spans="12:27" s="52" customFormat="1" ht="18" customHeight="1">
      <c r="L181" s="87"/>
      <c r="X181" s="87"/>
      <c r="Y181" s="87"/>
      <c r="Z181" s="87"/>
      <c r="AA181" s="87"/>
    </row>
    <row r="182" spans="12:27" s="52" customFormat="1" ht="18" customHeight="1">
      <c r="L182" s="87"/>
      <c r="X182" s="87"/>
      <c r="Y182" s="87"/>
      <c r="Z182" s="87"/>
      <c r="AA182" s="87"/>
    </row>
    <row r="183" spans="12:27" s="52" customFormat="1" ht="18" customHeight="1">
      <c r="L183" s="87"/>
      <c r="X183" s="87"/>
      <c r="Y183" s="87"/>
      <c r="Z183" s="87"/>
      <c r="AA183" s="87"/>
    </row>
    <row r="184" spans="12:27" s="52" customFormat="1" ht="18" customHeight="1">
      <c r="L184" s="87"/>
      <c r="X184" s="87"/>
      <c r="Y184" s="87"/>
      <c r="Z184" s="87"/>
      <c r="AA184" s="87"/>
    </row>
    <row r="185" spans="12:27" s="52" customFormat="1" ht="18" customHeight="1">
      <c r="L185" s="87"/>
      <c r="X185" s="87"/>
      <c r="Y185" s="87"/>
      <c r="Z185" s="87"/>
      <c r="AA185" s="87"/>
    </row>
    <row r="186" spans="12:27" s="52" customFormat="1" ht="18" customHeight="1">
      <c r="L186" s="87"/>
      <c r="X186" s="87"/>
      <c r="Y186" s="87"/>
      <c r="Z186" s="87"/>
      <c r="AA186" s="87"/>
    </row>
    <row r="187" spans="12:27" s="52" customFormat="1" ht="18" customHeight="1">
      <c r="L187" s="87"/>
      <c r="X187" s="87"/>
      <c r="Y187" s="87"/>
      <c r="Z187" s="87"/>
      <c r="AA187" s="87"/>
    </row>
    <row r="188" spans="12:27" s="52" customFormat="1" ht="18" customHeight="1">
      <c r="L188" s="87"/>
      <c r="X188" s="87"/>
      <c r="Y188" s="87"/>
      <c r="Z188" s="87"/>
      <c r="AA188" s="87"/>
    </row>
    <row r="189" spans="12:27" s="52" customFormat="1" ht="18" customHeight="1">
      <c r="L189" s="87"/>
      <c r="X189" s="87"/>
      <c r="Y189" s="87"/>
      <c r="Z189" s="87"/>
      <c r="AA189" s="87"/>
    </row>
    <row r="190" spans="12:27" s="52" customFormat="1" ht="18" customHeight="1">
      <c r="L190" s="87"/>
      <c r="X190" s="87"/>
      <c r="Y190" s="87"/>
      <c r="Z190" s="87"/>
      <c r="AA190" s="87"/>
    </row>
    <row r="191" spans="12:27" s="52" customFormat="1" ht="18" customHeight="1">
      <c r="L191" s="87"/>
      <c r="X191" s="87"/>
      <c r="Y191" s="87"/>
      <c r="Z191" s="87"/>
      <c r="AA191" s="87"/>
    </row>
    <row r="192" spans="12:27" s="52" customFormat="1" ht="18" customHeight="1">
      <c r="L192" s="87"/>
      <c r="X192" s="87"/>
      <c r="Y192" s="87"/>
      <c r="Z192" s="87"/>
      <c r="AA192" s="87"/>
    </row>
    <row r="193" spans="12:27" s="52" customFormat="1" ht="18" customHeight="1">
      <c r="L193" s="87"/>
      <c r="X193" s="87"/>
      <c r="Y193" s="87"/>
      <c r="Z193" s="87"/>
      <c r="AA193" s="87"/>
    </row>
    <row r="194" spans="12:27" s="52" customFormat="1" ht="18" customHeight="1">
      <c r="L194" s="87"/>
      <c r="X194" s="87"/>
      <c r="Y194" s="87"/>
      <c r="Z194" s="87"/>
      <c r="AA194" s="87"/>
    </row>
    <row r="195" spans="12:27" s="52" customFormat="1" ht="18" customHeight="1">
      <c r="L195" s="87"/>
      <c r="X195" s="87"/>
      <c r="Y195" s="87"/>
      <c r="Z195" s="87"/>
      <c r="AA195" s="87"/>
    </row>
    <row r="196" spans="12:27" s="52" customFormat="1" ht="18" customHeight="1">
      <c r="L196" s="87"/>
      <c r="X196" s="87"/>
      <c r="Y196" s="87"/>
      <c r="Z196" s="87"/>
      <c r="AA196" s="87"/>
    </row>
    <row r="197" spans="12:27" s="52" customFormat="1" ht="18" customHeight="1">
      <c r="L197" s="87"/>
      <c r="X197" s="87"/>
      <c r="Y197" s="87"/>
      <c r="Z197" s="87"/>
      <c r="AA197" s="87"/>
    </row>
    <row r="198" spans="12:27" s="52" customFormat="1" ht="18" customHeight="1">
      <c r="L198" s="87"/>
      <c r="X198" s="87"/>
      <c r="Y198" s="87"/>
      <c r="Z198" s="87"/>
      <c r="AA198" s="87"/>
    </row>
    <row r="199" spans="12:27" s="52" customFormat="1" ht="18" customHeight="1">
      <c r="L199" s="87"/>
      <c r="X199" s="87"/>
      <c r="Y199" s="87"/>
      <c r="Z199" s="87"/>
      <c r="AA199" s="87"/>
    </row>
    <row r="200" spans="12:27" s="52" customFormat="1" ht="18" customHeight="1">
      <c r="L200" s="87"/>
      <c r="X200" s="87"/>
      <c r="Y200" s="87"/>
      <c r="Z200" s="87"/>
      <c r="AA200" s="87"/>
    </row>
    <row r="201" spans="12:27" s="52" customFormat="1" ht="18" customHeight="1">
      <c r="L201" s="87"/>
      <c r="X201" s="87"/>
      <c r="Y201" s="87"/>
      <c r="Z201" s="87"/>
      <c r="AA201" s="87"/>
    </row>
    <row r="202" spans="12:27" s="52" customFormat="1" ht="18" customHeight="1">
      <c r="L202" s="87"/>
      <c r="X202" s="87"/>
      <c r="Y202" s="87"/>
      <c r="Z202" s="87"/>
      <c r="AA202" s="87"/>
    </row>
    <row r="203" spans="12:27" s="52" customFormat="1" ht="18" customHeight="1">
      <c r="L203" s="87"/>
      <c r="X203" s="87"/>
      <c r="Y203" s="87"/>
      <c r="Z203" s="87"/>
      <c r="AA203" s="87"/>
    </row>
    <row r="204" spans="12:27" s="52" customFormat="1" ht="18" customHeight="1">
      <c r="L204" s="87"/>
      <c r="X204" s="87"/>
      <c r="Y204" s="87"/>
      <c r="Z204" s="87"/>
      <c r="AA204" s="87"/>
    </row>
    <row r="205" spans="12:27" s="52" customFormat="1" ht="18" customHeight="1">
      <c r="L205" s="87"/>
      <c r="X205" s="87"/>
      <c r="Y205" s="87"/>
      <c r="Z205" s="87"/>
      <c r="AA205" s="87"/>
    </row>
    <row r="206" spans="12:27" s="52" customFormat="1" ht="18" customHeight="1">
      <c r="L206" s="87"/>
      <c r="X206" s="87"/>
      <c r="Y206" s="87"/>
      <c r="Z206" s="87"/>
      <c r="AA206" s="87"/>
    </row>
    <row r="207" spans="12:27" s="52" customFormat="1" ht="18" customHeight="1">
      <c r="L207" s="87"/>
      <c r="X207" s="87"/>
      <c r="Y207" s="87"/>
      <c r="Z207" s="87"/>
      <c r="AA207" s="87"/>
    </row>
    <row r="208" spans="12:27" s="52" customFormat="1" ht="18" customHeight="1">
      <c r="L208" s="87"/>
      <c r="X208" s="87"/>
      <c r="Y208" s="87"/>
      <c r="Z208" s="87"/>
      <c r="AA208" s="87"/>
    </row>
    <row r="209" spans="12:27" s="52" customFormat="1" ht="18" customHeight="1">
      <c r="L209" s="87"/>
      <c r="X209" s="87"/>
      <c r="Y209" s="87"/>
      <c r="Z209" s="87"/>
      <c r="AA209" s="87"/>
    </row>
    <row r="210" spans="12:27" s="52" customFormat="1" ht="18" customHeight="1">
      <c r="L210" s="87"/>
      <c r="X210" s="87"/>
      <c r="Y210" s="87"/>
      <c r="Z210" s="87"/>
      <c r="AA210" s="87"/>
    </row>
    <row r="211" spans="12:27" s="52" customFormat="1" ht="18" customHeight="1">
      <c r="L211" s="87"/>
      <c r="X211" s="87"/>
      <c r="Y211" s="87"/>
      <c r="Z211" s="87"/>
      <c r="AA211" s="87"/>
    </row>
    <row r="212" spans="12:27" s="52" customFormat="1" ht="18" customHeight="1">
      <c r="L212" s="87"/>
      <c r="X212" s="87"/>
      <c r="Y212" s="87"/>
      <c r="Z212" s="87"/>
      <c r="AA212" s="87"/>
    </row>
    <row r="213" spans="12:27" s="52" customFormat="1" ht="18" customHeight="1">
      <c r="L213" s="87"/>
      <c r="X213" s="87"/>
      <c r="Y213" s="87"/>
      <c r="Z213" s="87"/>
      <c r="AA213" s="87"/>
    </row>
    <row r="214" spans="12:27" s="52" customFormat="1" ht="18" customHeight="1">
      <c r="L214" s="87"/>
      <c r="X214" s="87"/>
      <c r="Y214" s="87"/>
      <c r="Z214" s="87"/>
      <c r="AA214" s="87"/>
    </row>
    <row r="215" spans="12:27" s="52" customFormat="1" ht="18" customHeight="1">
      <c r="L215" s="87"/>
      <c r="X215" s="87"/>
      <c r="Y215" s="87"/>
      <c r="Z215" s="87"/>
      <c r="AA215" s="87"/>
    </row>
    <row r="216" spans="12:27" s="52" customFormat="1" ht="18" customHeight="1">
      <c r="L216" s="87"/>
      <c r="X216" s="87"/>
      <c r="Y216" s="87"/>
      <c r="Z216" s="87"/>
      <c r="AA216" s="87"/>
    </row>
    <row r="217" spans="12:27" s="52" customFormat="1" ht="18" customHeight="1">
      <c r="L217" s="87"/>
      <c r="X217" s="87"/>
      <c r="Y217" s="87"/>
      <c r="Z217" s="87"/>
      <c r="AA217" s="87"/>
    </row>
    <row r="218" spans="12:27" s="52" customFormat="1" ht="18" customHeight="1">
      <c r="L218" s="87"/>
      <c r="X218" s="87"/>
      <c r="Y218" s="87"/>
      <c r="Z218" s="87"/>
      <c r="AA218" s="87"/>
    </row>
    <row r="219" spans="12:27" s="52" customFormat="1" ht="18" customHeight="1">
      <c r="L219" s="87"/>
      <c r="X219" s="87"/>
      <c r="Y219" s="87"/>
      <c r="Z219" s="87"/>
      <c r="AA219" s="87"/>
    </row>
    <row r="220" spans="12:27" s="52" customFormat="1" ht="18" customHeight="1">
      <c r="L220" s="87"/>
      <c r="X220" s="87"/>
      <c r="Y220" s="87"/>
      <c r="Z220" s="87"/>
      <c r="AA220" s="87"/>
    </row>
    <row r="221" spans="12:27" s="52" customFormat="1" ht="18" customHeight="1">
      <c r="L221" s="87"/>
      <c r="X221" s="87"/>
      <c r="Y221" s="87"/>
      <c r="Z221" s="87"/>
      <c r="AA221" s="87"/>
    </row>
    <row r="222" spans="12:27" s="52" customFormat="1" ht="18" customHeight="1">
      <c r="L222" s="87"/>
      <c r="X222" s="87"/>
      <c r="Y222" s="87"/>
      <c r="Z222" s="87"/>
      <c r="AA222" s="87"/>
    </row>
    <row r="223" spans="12:27" s="52" customFormat="1" ht="18" customHeight="1">
      <c r="L223" s="87"/>
      <c r="X223" s="87"/>
      <c r="Y223" s="87"/>
      <c r="Z223" s="87"/>
      <c r="AA223" s="87"/>
    </row>
    <row r="224" spans="12:27" s="52" customFormat="1" ht="18" customHeight="1">
      <c r="L224" s="87"/>
      <c r="X224" s="87"/>
      <c r="Y224" s="87"/>
      <c r="Z224" s="87"/>
      <c r="AA224" s="87"/>
    </row>
    <row r="225" spans="12:27" s="52" customFormat="1" ht="18" customHeight="1">
      <c r="L225" s="87"/>
      <c r="X225" s="87"/>
      <c r="Y225" s="87"/>
      <c r="Z225" s="87"/>
      <c r="AA225" s="87"/>
    </row>
    <row r="226" spans="12:27" s="52" customFormat="1" ht="18" customHeight="1">
      <c r="L226" s="87"/>
      <c r="X226" s="87"/>
      <c r="Y226" s="87"/>
      <c r="Z226" s="87"/>
      <c r="AA226" s="87"/>
    </row>
    <row r="227" spans="12:27" s="52" customFormat="1" ht="18" customHeight="1">
      <c r="L227" s="87"/>
      <c r="X227" s="87"/>
      <c r="Y227" s="87"/>
      <c r="Z227" s="87"/>
      <c r="AA227" s="87"/>
    </row>
    <row r="228" spans="12:27" s="52" customFormat="1" ht="18" customHeight="1">
      <c r="L228" s="87"/>
      <c r="X228" s="87"/>
      <c r="Y228" s="87"/>
      <c r="Z228" s="87"/>
      <c r="AA228" s="87"/>
    </row>
    <row r="229" spans="12:27" s="52" customFormat="1" ht="18" customHeight="1">
      <c r="L229" s="87"/>
      <c r="X229" s="87"/>
      <c r="Y229" s="87"/>
      <c r="Z229" s="87"/>
      <c r="AA229" s="87"/>
    </row>
    <row r="230" spans="12:27" s="52" customFormat="1" ht="18" customHeight="1">
      <c r="L230" s="87"/>
      <c r="X230" s="87"/>
      <c r="Y230" s="87"/>
      <c r="Z230" s="87"/>
      <c r="AA230" s="87"/>
    </row>
    <row r="231" spans="12:27" s="52" customFormat="1" ht="18" customHeight="1">
      <c r="L231" s="87"/>
      <c r="X231" s="87"/>
      <c r="Y231" s="87"/>
      <c r="Z231" s="87"/>
      <c r="AA231" s="87"/>
    </row>
    <row r="232" spans="12:27" s="52" customFormat="1" ht="18" customHeight="1">
      <c r="L232" s="87"/>
      <c r="X232" s="87"/>
      <c r="Y232" s="87"/>
      <c r="Z232" s="87"/>
      <c r="AA232" s="87"/>
    </row>
    <row r="233" spans="12:27" s="52" customFormat="1" ht="18" customHeight="1">
      <c r="L233" s="87"/>
      <c r="X233" s="87"/>
      <c r="Y233" s="87"/>
      <c r="Z233" s="87"/>
      <c r="AA233" s="87"/>
    </row>
    <row r="234" spans="12:27" s="52" customFormat="1" ht="18" customHeight="1">
      <c r="L234" s="87"/>
      <c r="X234" s="87"/>
      <c r="Y234" s="87"/>
      <c r="Z234" s="87"/>
      <c r="AA234" s="87"/>
    </row>
    <row r="235" spans="12:27" s="52" customFormat="1" ht="18" customHeight="1">
      <c r="L235" s="87"/>
      <c r="X235" s="87"/>
      <c r="Y235" s="87"/>
      <c r="Z235" s="87"/>
      <c r="AA235" s="87"/>
    </row>
    <row r="236" spans="12:27" s="52" customFormat="1" ht="18" customHeight="1">
      <c r="L236" s="87"/>
      <c r="X236" s="87"/>
      <c r="Y236" s="87"/>
      <c r="Z236" s="87"/>
      <c r="AA236" s="87"/>
    </row>
    <row r="237" spans="12:27" s="52" customFormat="1" ht="18" customHeight="1">
      <c r="L237" s="87"/>
      <c r="X237" s="87"/>
      <c r="Y237" s="87"/>
      <c r="Z237" s="87"/>
      <c r="AA237" s="87"/>
    </row>
    <row r="238" spans="12:27" s="52" customFormat="1" ht="18" customHeight="1">
      <c r="L238" s="87"/>
      <c r="X238" s="87"/>
      <c r="Y238" s="87"/>
      <c r="Z238" s="87"/>
      <c r="AA238" s="87"/>
    </row>
    <row r="239" spans="12:27" s="52" customFormat="1" ht="18" customHeight="1">
      <c r="L239" s="87"/>
      <c r="X239" s="87"/>
      <c r="Y239" s="87"/>
      <c r="Z239" s="87"/>
      <c r="AA239" s="87"/>
    </row>
    <row r="240" spans="12:27" s="52" customFormat="1" ht="18" customHeight="1">
      <c r="L240" s="87"/>
      <c r="X240" s="87"/>
      <c r="Y240" s="87"/>
      <c r="Z240" s="87"/>
      <c r="AA240" s="87"/>
    </row>
    <row r="241" spans="12:27" s="52" customFormat="1" ht="18" customHeight="1">
      <c r="L241" s="87"/>
      <c r="X241" s="87"/>
      <c r="Y241" s="87"/>
      <c r="Z241" s="87"/>
      <c r="AA241" s="87"/>
    </row>
    <row r="242" spans="12:27" s="52" customFormat="1" ht="18" customHeight="1">
      <c r="L242" s="87"/>
      <c r="X242" s="87"/>
      <c r="Y242" s="87"/>
      <c r="Z242" s="87"/>
      <c r="AA242" s="87"/>
    </row>
    <row r="243" spans="12:27" s="52" customFormat="1" ht="18" customHeight="1">
      <c r="L243" s="87"/>
      <c r="X243" s="87"/>
      <c r="Y243" s="87"/>
      <c r="Z243" s="87"/>
      <c r="AA243" s="87"/>
    </row>
    <row r="244" spans="12:27" s="52" customFormat="1" ht="18" customHeight="1">
      <c r="L244" s="87"/>
      <c r="X244" s="87"/>
      <c r="Y244" s="87"/>
      <c r="Z244" s="87"/>
      <c r="AA244" s="87"/>
    </row>
    <row r="245" spans="12:27" s="52" customFormat="1" ht="18" customHeight="1">
      <c r="L245" s="87"/>
      <c r="X245" s="87"/>
      <c r="Y245" s="87"/>
      <c r="Z245" s="87"/>
      <c r="AA245" s="87"/>
    </row>
    <row r="246" spans="12:27" s="52" customFormat="1" ht="18" customHeight="1">
      <c r="L246" s="87"/>
      <c r="X246" s="87"/>
      <c r="Y246" s="87"/>
      <c r="Z246" s="87"/>
      <c r="AA246" s="87"/>
    </row>
    <row r="247" spans="12:27" s="52" customFormat="1" ht="18" customHeight="1">
      <c r="L247" s="87"/>
      <c r="X247" s="87"/>
      <c r="Y247" s="87"/>
      <c r="Z247" s="87"/>
      <c r="AA247" s="87"/>
    </row>
    <row r="248" spans="12:27" s="52" customFormat="1" ht="18" customHeight="1">
      <c r="L248" s="87"/>
      <c r="X248" s="87"/>
      <c r="Y248" s="87"/>
      <c r="Z248" s="87"/>
      <c r="AA248" s="87"/>
    </row>
    <row r="249" spans="12:27" s="52" customFormat="1" ht="18" customHeight="1">
      <c r="L249" s="87"/>
      <c r="X249" s="87"/>
      <c r="Y249" s="87"/>
      <c r="Z249" s="87"/>
      <c r="AA249" s="87"/>
    </row>
    <row r="250" spans="12:27" s="52" customFormat="1" ht="18" customHeight="1">
      <c r="L250" s="87"/>
      <c r="X250" s="87"/>
      <c r="Y250" s="87"/>
      <c r="Z250" s="87"/>
      <c r="AA250" s="87"/>
    </row>
    <row r="251" spans="12:27" s="52" customFormat="1" ht="18" customHeight="1">
      <c r="L251" s="87"/>
      <c r="X251" s="87"/>
      <c r="Y251" s="87"/>
      <c r="Z251" s="87"/>
      <c r="AA251" s="87"/>
    </row>
    <row r="252" spans="12:27" s="52" customFormat="1" ht="18" customHeight="1">
      <c r="L252" s="87"/>
      <c r="X252" s="87"/>
      <c r="Y252" s="87"/>
      <c r="Z252" s="87"/>
      <c r="AA252" s="87"/>
    </row>
    <row r="253" spans="12:27" s="52" customFormat="1" ht="18" customHeight="1">
      <c r="L253" s="87"/>
      <c r="X253" s="87"/>
      <c r="Y253" s="87"/>
      <c r="Z253" s="87"/>
      <c r="AA253" s="87"/>
    </row>
    <row r="254" spans="12:27" s="52" customFormat="1" ht="18" customHeight="1">
      <c r="L254" s="87"/>
      <c r="X254" s="87"/>
      <c r="Y254" s="87"/>
      <c r="Z254" s="87"/>
      <c r="AA254" s="87"/>
    </row>
    <row r="255" spans="12:27" s="52" customFormat="1" ht="18" customHeight="1">
      <c r="L255" s="87"/>
      <c r="X255" s="87"/>
      <c r="Y255" s="87"/>
      <c r="Z255" s="87"/>
      <c r="AA255" s="87"/>
    </row>
    <row r="256" spans="12:27" s="52" customFormat="1" ht="18" customHeight="1">
      <c r="L256" s="87"/>
      <c r="X256" s="87"/>
      <c r="Y256" s="87"/>
      <c r="Z256" s="87"/>
      <c r="AA256" s="87"/>
    </row>
    <row r="257" spans="12:27" s="52" customFormat="1" ht="18" customHeight="1">
      <c r="L257" s="87"/>
      <c r="X257" s="87"/>
      <c r="Y257" s="87"/>
      <c r="Z257" s="87"/>
      <c r="AA257" s="87"/>
    </row>
    <row r="258" spans="12:27" s="52" customFormat="1" ht="18" customHeight="1">
      <c r="L258" s="87"/>
      <c r="X258" s="87"/>
      <c r="Y258" s="87"/>
      <c r="Z258" s="87"/>
      <c r="AA258" s="87"/>
    </row>
    <row r="259" spans="12:27" s="52" customFormat="1" ht="18" customHeight="1">
      <c r="L259" s="87"/>
      <c r="X259" s="87"/>
      <c r="Y259" s="87"/>
      <c r="Z259" s="87"/>
      <c r="AA259" s="87"/>
    </row>
    <row r="260" spans="12:27" s="52" customFormat="1" ht="18" customHeight="1">
      <c r="L260" s="87"/>
      <c r="X260" s="87"/>
      <c r="Y260" s="87"/>
      <c r="Z260" s="87"/>
      <c r="AA260" s="87"/>
    </row>
    <row r="261" spans="12:27" s="52" customFormat="1" ht="18" customHeight="1">
      <c r="L261" s="87"/>
      <c r="X261" s="87"/>
      <c r="Y261" s="87"/>
      <c r="Z261" s="87"/>
      <c r="AA261" s="87"/>
    </row>
    <row r="262" spans="12:27" s="52" customFormat="1" ht="18" customHeight="1">
      <c r="L262" s="87"/>
      <c r="X262" s="87"/>
      <c r="Y262" s="87"/>
      <c r="Z262" s="87"/>
      <c r="AA262" s="87"/>
    </row>
    <row r="263" spans="12:27" s="52" customFormat="1" ht="18" customHeight="1">
      <c r="L263" s="87"/>
      <c r="X263" s="87"/>
      <c r="Y263" s="87"/>
      <c r="Z263" s="87"/>
      <c r="AA263" s="87"/>
    </row>
    <row r="264" spans="12:27" s="52" customFormat="1" ht="18" customHeight="1">
      <c r="L264" s="87"/>
      <c r="X264" s="87"/>
      <c r="Y264" s="87"/>
      <c r="Z264" s="87"/>
      <c r="AA264" s="87"/>
    </row>
    <row r="265" spans="12:27" s="52" customFormat="1" ht="18" customHeight="1">
      <c r="L265" s="87"/>
      <c r="X265" s="87"/>
      <c r="Y265" s="87"/>
      <c r="Z265" s="87"/>
      <c r="AA265" s="87"/>
    </row>
    <row r="266" spans="12:27" s="52" customFormat="1" ht="18" customHeight="1">
      <c r="L266" s="87"/>
      <c r="X266" s="87"/>
      <c r="Y266" s="87"/>
      <c r="Z266" s="87"/>
      <c r="AA266" s="87"/>
    </row>
    <row r="267" spans="12:27" s="52" customFormat="1" ht="18" customHeight="1">
      <c r="L267" s="87"/>
      <c r="X267" s="87"/>
      <c r="Y267" s="87"/>
      <c r="Z267" s="87"/>
      <c r="AA267" s="87"/>
    </row>
    <row r="268" spans="12:27" s="52" customFormat="1" ht="18" customHeight="1">
      <c r="L268" s="87"/>
      <c r="X268" s="87"/>
      <c r="Y268" s="87"/>
      <c r="Z268" s="87"/>
      <c r="AA268" s="87"/>
    </row>
    <row r="269" spans="12:27" s="52" customFormat="1" ht="18" customHeight="1">
      <c r="L269" s="87"/>
      <c r="X269" s="87"/>
      <c r="Y269" s="87"/>
      <c r="Z269" s="87"/>
      <c r="AA269" s="87"/>
    </row>
    <row r="270" spans="12:27" s="52" customFormat="1" ht="18" customHeight="1">
      <c r="L270" s="87"/>
      <c r="X270" s="87"/>
      <c r="Y270" s="87"/>
      <c r="Z270" s="87"/>
      <c r="AA270" s="87"/>
    </row>
    <row r="271" spans="12:27" s="52" customFormat="1" ht="18" customHeight="1">
      <c r="L271" s="87"/>
      <c r="X271" s="87"/>
      <c r="Y271" s="87"/>
      <c r="Z271" s="87"/>
      <c r="AA271" s="87"/>
    </row>
    <row r="272" spans="12:27" s="52" customFormat="1" ht="18" customHeight="1">
      <c r="L272" s="87"/>
      <c r="X272" s="87"/>
      <c r="Y272" s="87"/>
      <c r="Z272" s="87"/>
      <c r="AA272" s="87"/>
    </row>
    <row r="273" spans="12:27" s="52" customFormat="1" ht="18" customHeight="1">
      <c r="L273" s="87"/>
      <c r="X273" s="87"/>
      <c r="Y273" s="87"/>
      <c r="Z273" s="87"/>
      <c r="AA273" s="87"/>
    </row>
    <row r="274" spans="12:27" s="52" customFormat="1" ht="18" customHeight="1">
      <c r="L274" s="87"/>
      <c r="X274" s="87"/>
      <c r="Y274" s="87"/>
      <c r="Z274" s="87"/>
      <c r="AA274" s="87"/>
    </row>
    <row r="275" spans="12:27" s="52" customFormat="1" ht="18" customHeight="1">
      <c r="L275" s="87"/>
      <c r="X275" s="87"/>
      <c r="Y275" s="87"/>
      <c r="Z275" s="87"/>
      <c r="AA275" s="87"/>
    </row>
    <row r="276" spans="12:27" s="52" customFormat="1" ht="18" customHeight="1">
      <c r="L276" s="87"/>
      <c r="X276" s="87"/>
      <c r="Y276" s="87"/>
      <c r="Z276" s="87"/>
      <c r="AA276" s="87"/>
    </row>
    <row r="277" spans="12:27" s="52" customFormat="1" ht="18" customHeight="1">
      <c r="L277" s="87"/>
      <c r="X277" s="87"/>
      <c r="Y277" s="87"/>
      <c r="Z277" s="87"/>
      <c r="AA277" s="87"/>
    </row>
    <row r="278" spans="12:27" s="52" customFormat="1" ht="18" customHeight="1">
      <c r="L278" s="87"/>
      <c r="X278" s="87"/>
      <c r="Y278" s="87"/>
      <c r="Z278" s="87"/>
      <c r="AA278" s="87"/>
    </row>
    <row r="279" spans="12:27" s="52" customFormat="1" ht="18" customHeight="1">
      <c r="L279" s="87"/>
      <c r="X279" s="87"/>
      <c r="Y279" s="87"/>
      <c r="Z279" s="87"/>
      <c r="AA279" s="87"/>
    </row>
    <row r="280" spans="12:27" s="52" customFormat="1" ht="18" customHeight="1">
      <c r="L280" s="87"/>
      <c r="X280" s="87"/>
      <c r="Y280" s="87"/>
      <c r="Z280" s="87"/>
      <c r="AA280" s="87"/>
    </row>
    <row r="281" spans="12:27" s="52" customFormat="1" ht="18" customHeight="1">
      <c r="L281" s="87"/>
      <c r="X281" s="87"/>
      <c r="Y281" s="87"/>
      <c r="Z281" s="87"/>
      <c r="AA281" s="87"/>
    </row>
    <row r="282" spans="12:27" s="52" customFormat="1" ht="18" customHeight="1">
      <c r="L282" s="87"/>
      <c r="X282" s="87"/>
      <c r="Y282" s="87"/>
      <c r="Z282" s="87"/>
      <c r="AA282" s="87"/>
    </row>
    <row r="283" spans="12:27" s="52" customFormat="1" ht="18" customHeight="1">
      <c r="L283" s="87"/>
      <c r="X283" s="87"/>
      <c r="Y283" s="87"/>
      <c r="Z283" s="87"/>
      <c r="AA283" s="87"/>
    </row>
    <row r="284" spans="12:27" s="52" customFormat="1" ht="18" customHeight="1">
      <c r="L284" s="87"/>
      <c r="X284" s="87"/>
      <c r="Y284" s="87"/>
      <c r="Z284" s="87"/>
      <c r="AA284" s="87"/>
    </row>
    <row r="285" spans="12:27" s="52" customFormat="1" ht="18" customHeight="1">
      <c r="L285" s="87"/>
      <c r="X285" s="87"/>
      <c r="Y285" s="87"/>
      <c r="Z285" s="87"/>
      <c r="AA285" s="87"/>
    </row>
    <row r="286" spans="12:27" s="52" customFormat="1" ht="18" customHeight="1">
      <c r="L286" s="87"/>
      <c r="X286" s="87"/>
      <c r="Y286" s="87"/>
      <c r="Z286" s="87"/>
      <c r="AA286" s="87"/>
    </row>
    <row r="287" spans="12:27" s="52" customFormat="1" ht="18" customHeight="1">
      <c r="L287" s="87"/>
      <c r="X287" s="87"/>
      <c r="Y287" s="87"/>
      <c r="Z287" s="87"/>
      <c r="AA287" s="87"/>
    </row>
    <row r="288" spans="12:27" s="52" customFormat="1" ht="18" customHeight="1">
      <c r="L288" s="87"/>
      <c r="X288" s="87"/>
      <c r="Y288" s="87"/>
      <c r="Z288" s="87"/>
      <c r="AA288" s="87"/>
    </row>
    <row r="289" spans="12:27" s="52" customFormat="1" ht="18" customHeight="1">
      <c r="L289" s="87"/>
      <c r="X289" s="87"/>
      <c r="Y289" s="87"/>
      <c r="Z289" s="87"/>
      <c r="AA289" s="87"/>
    </row>
    <row r="290" spans="12:27" s="52" customFormat="1" ht="18" customHeight="1">
      <c r="L290" s="87"/>
      <c r="X290" s="87"/>
      <c r="Y290" s="87"/>
      <c r="Z290" s="87"/>
      <c r="AA290" s="87"/>
    </row>
    <row r="291" spans="12:27" s="52" customFormat="1" ht="18" customHeight="1">
      <c r="L291" s="87"/>
      <c r="X291" s="87"/>
      <c r="Y291" s="87"/>
      <c r="Z291" s="87"/>
      <c r="AA291" s="87"/>
    </row>
    <row r="292" spans="12:27" s="52" customFormat="1" ht="18" customHeight="1">
      <c r="L292" s="87"/>
      <c r="X292" s="87"/>
      <c r="Y292" s="87"/>
      <c r="Z292" s="87"/>
      <c r="AA292" s="87"/>
    </row>
    <row r="293" spans="12:27" s="52" customFormat="1" ht="18" customHeight="1">
      <c r="L293" s="87"/>
      <c r="X293" s="87"/>
      <c r="Y293" s="87"/>
      <c r="Z293" s="87"/>
      <c r="AA293" s="87"/>
    </row>
    <row r="294" spans="12:27" s="52" customFormat="1" ht="18" customHeight="1">
      <c r="L294" s="87"/>
      <c r="X294" s="87"/>
      <c r="Y294" s="87"/>
      <c r="Z294" s="87"/>
      <c r="AA294" s="87"/>
    </row>
    <row r="295" spans="12:27" s="52" customFormat="1" ht="18" customHeight="1">
      <c r="L295" s="87"/>
      <c r="X295" s="87"/>
      <c r="Y295" s="87"/>
      <c r="Z295" s="87"/>
      <c r="AA295" s="87"/>
    </row>
    <row r="296" spans="12:27" s="52" customFormat="1" ht="18" customHeight="1">
      <c r="L296" s="87"/>
      <c r="X296" s="87"/>
      <c r="Y296" s="87"/>
      <c r="Z296" s="87"/>
      <c r="AA296" s="87"/>
    </row>
    <row r="297" spans="12:27" s="52" customFormat="1" ht="18" customHeight="1">
      <c r="L297" s="87"/>
      <c r="X297" s="87"/>
      <c r="Y297" s="87"/>
      <c r="Z297" s="87"/>
      <c r="AA297" s="87"/>
    </row>
    <row r="298" spans="12:27" s="52" customFormat="1" ht="18" customHeight="1">
      <c r="L298" s="87"/>
      <c r="X298" s="87"/>
      <c r="Y298" s="87"/>
      <c r="Z298" s="87"/>
      <c r="AA298" s="87"/>
    </row>
    <row r="299" spans="12:27" s="52" customFormat="1" ht="18" customHeight="1">
      <c r="L299" s="87"/>
      <c r="X299" s="87"/>
      <c r="Y299" s="87"/>
      <c r="Z299" s="87"/>
      <c r="AA299" s="87"/>
    </row>
    <row r="300" spans="12:27" s="52" customFormat="1" ht="18" customHeight="1">
      <c r="L300" s="87"/>
      <c r="X300" s="87"/>
      <c r="Y300" s="87"/>
      <c r="Z300" s="87"/>
      <c r="AA300" s="87"/>
    </row>
    <row r="301" spans="12:27" s="52" customFormat="1" ht="18" customHeight="1">
      <c r="L301" s="87"/>
      <c r="X301" s="87"/>
      <c r="Y301" s="87"/>
      <c r="Z301" s="87"/>
      <c r="AA301" s="87"/>
    </row>
    <row r="302" spans="12:27" s="52" customFormat="1" ht="18" customHeight="1">
      <c r="L302" s="87"/>
      <c r="X302" s="87"/>
      <c r="Y302" s="87"/>
      <c r="Z302" s="87"/>
      <c r="AA302" s="87"/>
    </row>
    <row r="303" spans="12:27" s="52" customFormat="1" ht="18" customHeight="1">
      <c r="L303" s="87"/>
      <c r="X303" s="87"/>
      <c r="Y303" s="87"/>
      <c r="Z303" s="87"/>
      <c r="AA303" s="87"/>
    </row>
    <row r="304" spans="12:27" s="52" customFormat="1" ht="18" customHeight="1">
      <c r="L304" s="87"/>
      <c r="X304" s="87"/>
      <c r="Y304" s="87"/>
      <c r="Z304" s="87"/>
      <c r="AA304" s="87"/>
    </row>
    <row r="305" spans="12:27" s="52" customFormat="1" ht="18" customHeight="1">
      <c r="L305" s="87"/>
      <c r="X305" s="87"/>
      <c r="Y305" s="87"/>
      <c r="Z305" s="87"/>
      <c r="AA305" s="87"/>
    </row>
    <row r="306" spans="12:27" s="52" customFormat="1" ht="18" customHeight="1">
      <c r="L306" s="87"/>
      <c r="X306" s="87"/>
      <c r="Y306" s="87"/>
      <c r="Z306" s="87"/>
      <c r="AA306" s="87"/>
    </row>
    <row r="307" spans="12:27" s="52" customFormat="1" ht="18" customHeight="1">
      <c r="L307" s="87"/>
      <c r="X307" s="87"/>
      <c r="Y307" s="87"/>
      <c r="Z307" s="87"/>
      <c r="AA307" s="87"/>
    </row>
    <row r="308" spans="12:27" s="52" customFormat="1" ht="18" customHeight="1">
      <c r="L308" s="87"/>
      <c r="X308" s="87"/>
      <c r="Y308" s="87"/>
      <c r="Z308" s="87"/>
      <c r="AA308" s="87"/>
    </row>
    <row r="309" spans="12:27" s="52" customFormat="1" ht="18" customHeight="1">
      <c r="L309" s="87"/>
      <c r="X309" s="87"/>
      <c r="Y309" s="87"/>
      <c r="Z309" s="87"/>
      <c r="AA309" s="87"/>
    </row>
    <row r="310" spans="12:27" s="52" customFormat="1" ht="18" customHeight="1">
      <c r="L310" s="87"/>
      <c r="X310" s="87"/>
      <c r="Y310" s="87"/>
      <c r="Z310" s="87"/>
      <c r="AA310" s="87"/>
    </row>
    <row r="311" spans="12:27" s="52" customFormat="1" ht="18" customHeight="1">
      <c r="L311" s="87"/>
      <c r="X311" s="87"/>
      <c r="Y311" s="87"/>
      <c r="Z311" s="87"/>
      <c r="AA311" s="87"/>
    </row>
    <row r="312" spans="12:27" s="52" customFormat="1" ht="18" customHeight="1">
      <c r="L312" s="87"/>
      <c r="X312" s="87"/>
      <c r="Y312" s="87"/>
      <c r="Z312" s="87"/>
      <c r="AA312" s="87"/>
    </row>
    <row r="313" spans="12:27" s="52" customFormat="1" ht="18" customHeight="1">
      <c r="L313" s="87"/>
      <c r="X313" s="87"/>
      <c r="Y313" s="87"/>
      <c r="Z313" s="87"/>
      <c r="AA313" s="87"/>
    </row>
    <row r="314" spans="12:27" s="52" customFormat="1" ht="18" customHeight="1">
      <c r="L314" s="87"/>
      <c r="X314" s="87"/>
      <c r="Y314" s="87"/>
      <c r="Z314" s="87"/>
      <c r="AA314" s="87"/>
    </row>
    <row r="315" spans="12:27" s="52" customFormat="1" ht="18" customHeight="1">
      <c r="L315" s="87"/>
      <c r="X315" s="87"/>
      <c r="Y315" s="87"/>
      <c r="Z315" s="87"/>
      <c r="AA315" s="87"/>
    </row>
    <row r="316" spans="12:27" s="52" customFormat="1" ht="18" customHeight="1">
      <c r="L316" s="87"/>
      <c r="X316" s="87"/>
      <c r="Y316" s="87"/>
      <c r="Z316" s="87"/>
      <c r="AA316" s="87"/>
    </row>
    <row r="317" spans="12:27" s="52" customFormat="1" ht="18" customHeight="1">
      <c r="L317" s="87"/>
      <c r="X317" s="87"/>
      <c r="Y317" s="87"/>
      <c r="Z317" s="87"/>
      <c r="AA317" s="87"/>
    </row>
    <row r="318" spans="12:27" s="52" customFormat="1" ht="18" customHeight="1">
      <c r="L318" s="87"/>
      <c r="X318" s="87"/>
      <c r="Y318" s="87"/>
      <c r="Z318" s="87"/>
      <c r="AA318" s="87"/>
    </row>
    <row r="319" spans="12:27" s="52" customFormat="1" ht="18" customHeight="1">
      <c r="L319" s="87"/>
      <c r="X319" s="87"/>
      <c r="Y319" s="87"/>
      <c r="Z319" s="87"/>
      <c r="AA319" s="87"/>
    </row>
    <row r="320" spans="12:27" s="52" customFormat="1" ht="18" customHeight="1">
      <c r="L320" s="87"/>
      <c r="X320" s="87"/>
      <c r="Y320" s="87"/>
      <c r="Z320" s="87"/>
      <c r="AA320" s="87"/>
    </row>
    <row r="321" spans="12:27" s="52" customFormat="1" ht="18" customHeight="1">
      <c r="L321" s="87"/>
      <c r="X321" s="87"/>
      <c r="Y321" s="87"/>
      <c r="Z321" s="87"/>
      <c r="AA321" s="87"/>
    </row>
    <row r="322" spans="12:27" s="52" customFormat="1" ht="18" customHeight="1">
      <c r="L322" s="87"/>
      <c r="X322" s="87"/>
      <c r="Y322" s="87"/>
      <c r="Z322" s="87"/>
      <c r="AA322" s="87"/>
    </row>
    <row r="323" spans="12:27" s="52" customFormat="1" ht="18" customHeight="1">
      <c r="L323" s="87"/>
      <c r="X323" s="87"/>
      <c r="Y323" s="87"/>
      <c r="Z323" s="87"/>
      <c r="AA323" s="87"/>
    </row>
    <row r="324" spans="12:27" s="52" customFormat="1" ht="18" customHeight="1">
      <c r="L324" s="87"/>
      <c r="X324" s="87"/>
      <c r="Y324" s="87"/>
      <c r="Z324" s="87"/>
      <c r="AA324" s="87"/>
    </row>
    <row r="325" spans="12:27" s="52" customFormat="1" ht="18" customHeight="1">
      <c r="L325" s="87"/>
      <c r="X325" s="87"/>
      <c r="Y325" s="87"/>
      <c r="Z325" s="87"/>
      <c r="AA325" s="87"/>
    </row>
    <row r="326" spans="12:27" s="52" customFormat="1" ht="18" customHeight="1">
      <c r="L326" s="87"/>
      <c r="X326" s="87"/>
      <c r="Y326" s="87"/>
      <c r="Z326" s="87"/>
      <c r="AA326" s="87"/>
    </row>
    <row r="327" spans="12:27" s="52" customFormat="1" ht="18" customHeight="1">
      <c r="L327" s="87"/>
      <c r="X327" s="87"/>
      <c r="Y327" s="87"/>
      <c r="Z327" s="87"/>
      <c r="AA327" s="87"/>
    </row>
    <row r="328" spans="12:27" s="52" customFormat="1" ht="18" customHeight="1">
      <c r="L328" s="87"/>
      <c r="X328" s="87"/>
      <c r="Y328" s="87"/>
      <c r="Z328" s="87"/>
      <c r="AA328" s="87"/>
    </row>
    <row r="329" spans="12:27" s="52" customFormat="1" ht="18" customHeight="1">
      <c r="L329" s="87"/>
      <c r="X329" s="87"/>
      <c r="Y329" s="87"/>
      <c r="Z329" s="87"/>
      <c r="AA329" s="87"/>
    </row>
    <row r="330" spans="12:27" s="52" customFormat="1" ht="18" customHeight="1">
      <c r="L330" s="87"/>
      <c r="X330" s="87"/>
      <c r="Y330" s="87"/>
      <c r="Z330" s="87"/>
      <c r="AA330" s="87"/>
    </row>
    <row r="331" spans="12:27" s="52" customFormat="1" ht="18" customHeight="1">
      <c r="L331" s="87"/>
      <c r="X331" s="87"/>
      <c r="Y331" s="87"/>
      <c r="Z331" s="87"/>
      <c r="AA331" s="87"/>
    </row>
    <row r="332" spans="12:27" s="52" customFormat="1" ht="18" customHeight="1">
      <c r="L332" s="87"/>
      <c r="X332" s="87"/>
      <c r="Y332" s="87"/>
      <c r="Z332" s="87"/>
      <c r="AA332" s="87"/>
    </row>
    <row r="333" spans="12:27" s="52" customFormat="1" ht="18" customHeight="1">
      <c r="L333" s="87"/>
      <c r="X333" s="87"/>
      <c r="Y333" s="87"/>
      <c r="Z333" s="87"/>
      <c r="AA333" s="87"/>
    </row>
    <row r="334" spans="12:27" s="52" customFormat="1" ht="18" customHeight="1">
      <c r="L334" s="87"/>
      <c r="X334" s="87"/>
      <c r="Y334" s="87"/>
      <c r="Z334" s="87"/>
      <c r="AA334" s="87"/>
    </row>
    <row r="335" spans="12:27" s="52" customFormat="1" ht="18" customHeight="1">
      <c r="L335" s="87"/>
      <c r="X335" s="87"/>
      <c r="Y335" s="87"/>
      <c r="Z335" s="87"/>
      <c r="AA335" s="87"/>
    </row>
    <row r="336" spans="12:27" s="52" customFormat="1" ht="18" customHeight="1">
      <c r="L336" s="87"/>
      <c r="X336" s="87"/>
      <c r="Y336" s="87"/>
      <c r="Z336" s="87"/>
      <c r="AA336" s="87"/>
    </row>
    <row r="337" spans="12:27" s="52" customFormat="1" ht="18" customHeight="1">
      <c r="L337" s="87"/>
      <c r="X337" s="87"/>
      <c r="Y337" s="87"/>
      <c r="Z337" s="87"/>
      <c r="AA337" s="87"/>
    </row>
    <row r="338" spans="12:27" s="52" customFormat="1" ht="18" customHeight="1">
      <c r="L338" s="87"/>
      <c r="X338" s="87"/>
      <c r="Y338" s="87"/>
      <c r="Z338" s="87"/>
      <c r="AA338" s="87"/>
    </row>
    <row r="339" spans="12:27" s="52" customFormat="1" ht="18" customHeight="1">
      <c r="L339" s="87"/>
      <c r="X339" s="87"/>
      <c r="Y339" s="87"/>
      <c r="Z339" s="87"/>
      <c r="AA339" s="87"/>
    </row>
    <row r="340" spans="12:27" s="52" customFormat="1" ht="18" customHeight="1">
      <c r="L340" s="87"/>
      <c r="X340" s="87"/>
      <c r="Y340" s="87"/>
      <c r="Z340" s="87"/>
      <c r="AA340" s="87"/>
    </row>
    <row r="341" spans="12:27" s="52" customFormat="1" ht="18" customHeight="1">
      <c r="L341" s="87"/>
      <c r="X341" s="87"/>
      <c r="Y341" s="87"/>
      <c r="Z341" s="87"/>
      <c r="AA341" s="87"/>
    </row>
    <row r="342" spans="12:27" s="52" customFormat="1" ht="18" customHeight="1">
      <c r="L342" s="87"/>
      <c r="X342" s="87"/>
      <c r="Y342" s="87"/>
      <c r="Z342" s="87"/>
      <c r="AA342" s="87"/>
    </row>
    <row r="343" spans="12:27" s="52" customFormat="1" ht="18" customHeight="1">
      <c r="L343" s="87"/>
      <c r="X343" s="87"/>
      <c r="Y343" s="87"/>
      <c r="Z343" s="87"/>
      <c r="AA343" s="87"/>
    </row>
    <row r="344" spans="12:27" s="52" customFormat="1" ht="18" customHeight="1">
      <c r="L344" s="87"/>
      <c r="X344" s="87"/>
      <c r="Y344" s="87"/>
      <c r="Z344" s="87"/>
      <c r="AA344" s="87"/>
    </row>
    <row r="345" spans="12:27" s="52" customFormat="1" ht="18" customHeight="1">
      <c r="L345" s="87"/>
      <c r="X345" s="87"/>
      <c r="Y345" s="87"/>
      <c r="Z345" s="87"/>
      <c r="AA345" s="87"/>
    </row>
    <row r="346" spans="12:27" s="52" customFormat="1" ht="18" customHeight="1">
      <c r="L346" s="87"/>
      <c r="X346" s="87"/>
      <c r="Y346" s="87"/>
      <c r="Z346" s="87"/>
      <c r="AA346" s="87"/>
    </row>
    <row r="347" spans="12:27" s="52" customFormat="1" ht="18" customHeight="1">
      <c r="L347" s="87"/>
      <c r="X347" s="87"/>
      <c r="Y347" s="87"/>
      <c r="Z347" s="87"/>
      <c r="AA347" s="87"/>
    </row>
    <row r="348" spans="12:27" s="52" customFormat="1" ht="18" customHeight="1">
      <c r="L348" s="87"/>
      <c r="X348" s="87"/>
      <c r="Y348" s="87"/>
      <c r="Z348" s="87"/>
      <c r="AA348" s="87"/>
    </row>
    <row r="349" spans="12:27" s="52" customFormat="1" ht="18" customHeight="1">
      <c r="L349" s="87"/>
      <c r="X349" s="87"/>
      <c r="Y349" s="87"/>
      <c r="Z349" s="87"/>
      <c r="AA349" s="87"/>
    </row>
    <row r="350" spans="12:27" s="52" customFormat="1" ht="18" customHeight="1">
      <c r="L350" s="87"/>
      <c r="X350" s="87"/>
      <c r="Y350" s="87"/>
      <c r="Z350" s="87"/>
      <c r="AA350" s="87"/>
    </row>
    <row r="351" spans="12:27" s="52" customFormat="1" ht="18" customHeight="1">
      <c r="L351" s="87"/>
      <c r="X351" s="87"/>
      <c r="Y351" s="87"/>
      <c r="Z351" s="87"/>
      <c r="AA351" s="87"/>
    </row>
    <row r="352" spans="12:27" s="52" customFormat="1" ht="18" customHeight="1">
      <c r="L352" s="87"/>
      <c r="X352" s="87"/>
      <c r="Y352" s="87"/>
      <c r="Z352" s="87"/>
      <c r="AA352" s="87"/>
    </row>
    <row r="353" spans="12:27" s="52" customFormat="1" ht="18" customHeight="1">
      <c r="L353" s="87"/>
      <c r="X353" s="87"/>
      <c r="Y353" s="87"/>
      <c r="Z353" s="87"/>
      <c r="AA353" s="87"/>
    </row>
    <row r="354" spans="12:27" s="52" customFormat="1" ht="18" customHeight="1">
      <c r="L354" s="87"/>
      <c r="X354" s="87"/>
      <c r="Y354" s="87"/>
      <c r="Z354" s="87"/>
      <c r="AA354" s="87"/>
    </row>
    <row r="355" spans="12:27" s="52" customFormat="1" ht="18" customHeight="1">
      <c r="L355" s="87"/>
      <c r="X355" s="87"/>
      <c r="Y355" s="87"/>
      <c r="Z355" s="87"/>
      <c r="AA355" s="87"/>
    </row>
    <row r="356" spans="12:27" s="52" customFormat="1" ht="18" customHeight="1">
      <c r="L356" s="87"/>
      <c r="X356" s="87"/>
      <c r="Y356" s="87"/>
      <c r="Z356" s="87"/>
      <c r="AA356" s="87"/>
    </row>
  </sheetData>
  <sheetProtection/>
  <mergeCells count="3">
    <mergeCell ref="A3:D3"/>
    <mergeCell ref="A4:D4"/>
    <mergeCell ref="A5:D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2019-03-15T04:47:22Z</cp:lastPrinted>
  <dcterms:created xsi:type="dcterms:W3CDTF">2011-02-22T04:35:12Z</dcterms:created>
  <dcterms:modified xsi:type="dcterms:W3CDTF">2020-03-19T04:26:35Z</dcterms:modified>
  <cp:category/>
  <cp:version/>
  <cp:contentType/>
  <cp:contentStatus/>
</cp:coreProperties>
</file>